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755" tabRatio="365" activeTab="5"/>
  </bookViews>
  <sheets>
    <sheet name="Truong" sheetId="1" r:id="rId1"/>
    <sheet name="Nhan su" sheetId="2" r:id="rId2"/>
    <sheet name="DTr-CSVC" sheetId="3" r:id="rId3"/>
    <sheet name="DTr-Lop-HS" sheetId="4" r:id="rId4"/>
    <sheet name="Lop-HS" sheetId="5" r:id="rId5"/>
    <sheet name="CSVC" sheetId="6" r:id="rId6"/>
    <sheet name="Check Data" sheetId="7" state="hidden" r:id="rId7"/>
  </sheets>
  <definedNames/>
  <calcPr fullCalcOnLoad="1"/>
</workbook>
</file>

<file path=xl/sharedStrings.xml><?xml version="1.0" encoding="utf-8"?>
<sst xmlns="http://schemas.openxmlformats.org/spreadsheetml/2006/main" count="465" uniqueCount="289">
  <si>
    <t>1. Thông tin định dạng trường</t>
  </si>
  <si>
    <t>STT</t>
  </si>
  <si>
    <t>Điện thoại</t>
  </si>
  <si>
    <t>Mức CLTT</t>
  </si>
  <si>
    <t>Dự án</t>
  </si>
  <si>
    <t>VNEN</t>
  </si>
  <si>
    <t>Số lượng</t>
  </si>
  <si>
    <t>Trợ giảng ngôn ngữ L1</t>
  </si>
  <si>
    <t>Trợ giảng ngôn ngữ L2</t>
  </si>
  <si>
    <t>Dưới cấp 4</t>
  </si>
  <si>
    <t>S.Lượng</t>
  </si>
  <si>
    <t>Cộng</t>
  </si>
  <si>
    <t>Trên cấp 4</t>
  </si>
  <si>
    <t>Chia theo chế độ lao động</t>
  </si>
  <si>
    <t>Biên chế</t>
  </si>
  <si>
    <t>Cán bộ
quản lý</t>
  </si>
  <si>
    <t>Loại trường</t>
  </si>
  <si>
    <t>Tiểu học</t>
  </si>
  <si>
    <t>PTCS</t>
  </si>
  <si>
    <t>Phổ thông</t>
  </si>
  <si>
    <t>Công lập</t>
  </si>
  <si>
    <t>Tư thục</t>
  </si>
  <si>
    <t>Quốc tế</t>
  </si>
  <si>
    <t>Chuẩn QG</t>
  </si>
  <si>
    <t>DT bán trú</t>
  </si>
  <si>
    <t>Trẻ em thiệt thòi</t>
  </si>
  <si>
    <t>Trẻ em khuyết tật</t>
  </si>
  <si>
    <t>TT</t>
  </si>
  <si>
    <t>Tên điểm trường</t>
  </si>
  <si>
    <t xml:space="preserve"> Lớp 1</t>
  </si>
  <si>
    <t xml:space="preserve"> Lớp 2</t>
  </si>
  <si>
    <t xml:space="preserve"> Lớp 3</t>
  </si>
  <si>
    <t xml:space="preserve"> Lớp 4</t>
  </si>
  <si>
    <t xml:space="preserve"> Lớp 5</t>
  </si>
  <si>
    <t>Số lớp</t>
  </si>
  <si>
    <t>Số HS</t>
  </si>
  <si>
    <t>SEQAP</t>
  </si>
  <si>
    <t>Trong TS: - Nữ</t>
  </si>
  <si>
    <t>Loại</t>
  </si>
  <si>
    <t>Nhân sự</t>
  </si>
  <si>
    <t>Tổng số</t>
  </si>
  <si>
    <t>Hợp đồng</t>
  </si>
  <si>
    <t>Thỉnh giảng</t>
  </si>
  <si>
    <t>Dân tộc</t>
  </si>
  <si>
    <t>Nữ</t>
  </si>
  <si>
    <t>Chia ra: - Hòa nhập</t>
  </si>
  <si>
    <t>Tổng số CB, GV, NV:</t>
  </si>
  <si>
    <t>H.Trưởng</t>
  </si>
  <si>
    <t>PH.Trưởng</t>
  </si>
  <si>
    <t>Thể dục</t>
  </si>
  <si>
    <t>Âm nhạc</t>
  </si>
  <si>
    <t>Mĩ thuật</t>
  </si>
  <si>
    <t>Tin học</t>
  </si>
  <si>
    <t>Tiếng DT</t>
  </si>
  <si>
    <t>Tiếng Anh</t>
  </si>
  <si>
    <t>Ngoại ngữ #</t>
  </si>
  <si>
    <t>Kế toán</t>
  </si>
  <si>
    <t>Y tế</t>
  </si>
  <si>
    <t>Bảo vệ</t>
  </si>
  <si>
    <t>NV khác</t>
  </si>
  <si>
    <t>Trên ĐH</t>
  </si>
  <si>
    <t>Đại học</t>
  </si>
  <si>
    <t>Cao đẳng</t>
  </si>
  <si>
    <t>TH 12 + 2</t>
  </si>
  <si>
    <t>TH 9 + 3</t>
  </si>
  <si>
    <t>Dưới THSP</t>
  </si>
  <si>
    <t>Chia theo trình độ đào tạo</t>
  </si>
  <si>
    <t>Văn
phòng</t>
  </si>
  <si>
    <t>Cấp 4</t>
  </si>
  <si>
    <t>Mượn</t>
  </si>
  <si>
    <t>- 7 tuổi</t>
  </si>
  <si>
    <t>- 8 tuổi</t>
  </si>
  <si>
    <t>- 9 tuổi</t>
  </si>
  <si>
    <t>- 10 tuổi</t>
  </si>
  <si>
    <t>- 11 tuổi</t>
  </si>
  <si>
    <t>HỐ SƠ TRƯỜNG TIỂU HỌC ĐẦU NĂM</t>
  </si>
  <si>
    <t>Loại hình</t>
  </si>
  <si>
    <t>Tổng diện tích khuôn viên đất</t>
  </si>
  <si>
    <t>Trong đó: Diện tích đất được cấp</t>
  </si>
  <si>
    <t>Chưa đạt chuẩn vệ sinh</t>
  </si>
  <si>
    <t>Không có</t>
  </si>
  <si>
    <t>(*) Nhà tiêu hai ngăn ủ phân tại chỗ, nhà tiêu chìm có ống thông hơi, nhà tiêu thấm dội nước, nhà tiêu tự hoại</t>
  </si>
  <si>
    <t>Phòng</t>
  </si>
  <si>
    <t>- Phòng học văn hoá</t>
  </si>
  <si>
    <t>- Phòng giáo dục thể chất (đa năng)</t>
  </si>
  <si>
    <t>- Phòng học tin học</t>
  </si>
  <si>
    <t>- Phòng học ngoại ngữ</t>
  </si>
  <si>
    <t>- Phòng thiết bị giáo dục</t>
  </si>
  <si>
    <t>- Phòng truyền thống và hoạt động Đội</t>
  </si>
  <si>
    <t>- Phòng hỗ trợ học sinh khuyết tật</t>
  </si>
  <si>
    <t>- Phòng khác</t>
  </si>
  <si>
    <t>- Phòng y tế học đường</t>
  </si>
  <si>
    <t>- Nhà bếp</t>
  </si>
  <si>
    <t>- Phòng hiệu trưởng</t>
  </si>
  <si>
    <t>- Phòng phó hiệu trưởng</t>
  </si>
  <si>
    <t>- Phòng giáo viên</t>
  </si>
  <si>
    <t>- Nhà công vụ giáo viên</t>
  </si>
  <si>
    <t>- Phòng kho lưu trữ</t>
  </si>
  <si>
    <t>Dùng cho GV Nam</t>
  </si>
  <si>
    <t>Dùng cho GV nữ</t>
  </si>
  <si>
    <t>Dùng cho HS nam</t>
  </si>
  <si>
    <t>Dùng cho HS nữ</t>
  </si>
  <si>
    <r>
      <t xml:space="preserve">Đạt chuẩn vệ sinh </t>
    </r>
    <r>
      <rPr>
        <vertAlign val="superscript"/>
        <sz val="10"/>
        <rFont val="Times New Roman"/>
        <family val="1"/>
      </rPr>
      <t>(*)</t>
    </r>
  </si>
  <si>
    <t>Số lượng (m2)</t>
  </si>
  <si>
    <t>Học sinh</t>
  </si>
  <si>
    <t>Diện tích đất</t>
  </si>
  <si>
    <t>- Phòng nghỉ (HS)</t>
  </si>
  <si>
    <t>- Phòng ăn (HS)</t>
  </si>
  <si>
    <t>Dân số</t>
  </si>
  <si>
    <t>- 12 tuổi</t>
  </si>
  <si>
    <t>- 13 tuổi</t>
  </si>
  <si>
    <t>- 14 tuổi</t>
  </si>
  <si>
    <t>- Trên 14 tuổi</t>
  </si>
  <si>
    <t xml:space="preserve">                - Nữ dân tộc</t>
  </si>
  <si>
    <t xml:space="preserve">                - Dân tộc:</t>
  </si>
  <si>
    <t>Phòng học theo cấp xây dựng</t>
  </si>
  <si>
    <t>3. Thông tin về cơ sở vật chất</t>
  </si>
  <si>
    <t>2. Thông tin về nhân sự</t>
  </si>
  <si>
    <t>4. Thông tin về học sinh</t>
  </si>
  <si>
    <t>6. Thông tin về điểm trường (HS)</t>
  </si>
  <si>
    <t>5. Thông tin về điểm trường (CSVC)</t>
  </si>
  <si>
    <t>Điểm trường</t>
  </si>
  <si>
    <t>HS Nữ</t>
  </si>
  <si>
    <t>Học sinh học tin học</t>
  </si>
  <si>
    <t>HSDT có TL tăng cường T.Việt</t>
  </si>
  <si>
    <t>Lớp có đủ TBDH-TViệt</t>
  </si>
  <si>
    <t>Lớp có đủ TBDH-Toán</t>
  </si>
  <si>
    <t>Học sinh học ngoại ngữ:</t>
  </si>
  <si>
    <t>GV Nam</t>
  </si>
  <si>
    <t>GV Nữ</t>
  </si>
  <si>
    <t>HS Nam</t>
  </si>
  <si>
    <t>Khoảng cách (km)</t>
  </si>
  <si>
    <t>HSDT có nhu cầu hỗ trợ N.Ngữ</t>
  </si>
  <si>
    <t xml:space="preserve">Học sinh khuyết tật: </t>
  </si>
  <si>
    <t>Ban đại diện cha, mẹ HS lớp</t>
  </si>
  <si>
    <t>Ban đại diện cha, mẹ HS trường</t>
  </si>
  <si>
    <t>Học sinh lưu ban năm học trước</t>
  </si>
  <si>
    <t>Trong TS: + Nữ</t>
  </si>
  <si>
    <t xml:space="preserve">                   + Dân tộc</t>
  </si>
  <si>
    <t xml:space="preserve">                   + Nữ dân tộc</t>
  </si>
  <si>
    <t>Có</t>
  </si>
  <si>
    <t>Không</t>
  </si>
  <si>
    <t xml:space="preserve">             - Chuyên biệt (lớp CB)</t>
  </si>
  <si>
    <t>Học sinh bán trú:</t>
  </si>
  <si>
    <t>Số
học sinh</t>
  </si>
  <si>
    <t>Nhà vệ sinh</t>
  </si>
  <si>
    <t>NGƯỜI BÁO CÁO</t>
  </si>
  <si>
    <t>(ký, ghi rõ họ tên)</t>
  </si>
  <si>
    <t>(ký, họ tên, đóng dấu)</t>
  </si>
  <si>
    <t>HIỆU TRƯỞNG</t>
  </si>
  <si>
    <t>Diện tích
(m2)</t>
  </si>
  <si>
    <t>- Phòng Thư viện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</si>
  <si>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</si>
  <si>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</si>
  <si>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</si>
  <si>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</si>
  <si>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</si>
  <si>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</si>
  <si>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</si>
  <si>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</si>
  <si>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Phiên bản:</t>
  </si>
  <si>
    <t>2012-2013</t>
  </si>
  <si>
    <t>Chia ra:</t>
  </si>
  <si>
    <t>- 6 tuổi</t>
  </si>
  <si>
    <t>- Học 30 tiết/tuần</t>
  </si>
  <si>
    <t>- Học 31 tiết/tuần</t>
  </si>
  <si>
    <t>- Học 32 tiết/tuần</t>
  </si>
  <si>
    <t>- Học 33 tiết/tuần</t>
  </si>
  <si>
    <t>- Học 34 tiết/tuần</t>
  </si>
  <si>
    <t>- Học 35 tiết/tuần</t>
  </si>
  <si>
    <t>- Học trên 35 tiết/tuần</t>
  </si>
  <si>
    <t>- Học dưới 30 tiết/tuần</t>
  </si>
  <si>
    <t>- Tiếng Anh 2 tiết/tuần</t>
  </si>
  <si>
    <t>- Tiếng Anh 4 tiết/tuần</t>
  </si>
  <si>
    <t>- Tiếng Anh trên 4 tiết/tuần</t>
  </si>
  <si>
    <t>- Tiếng Pháp</t>
  </si>
  <si>
    <t>- Tiếng Nhật</t>
  </si>
  <si>
    <t>- Tiếng Trung</t>
  </si>
  <si>
    <t>- Ngoại ngữ khác</t>
  </si>
  <si>
    <t>- Tiếng Anh 3 tiết/tuần</t>
  </si>
  <si>
    <t>Địa chỉ</t>
  </si>
  <si>
    <t>Lớp ghép</t>
  </si>
  <si>
    <t xml:space="preserve"> Lớp ghép</t>
  </si>
  <si>
    <t>Lớp 1</t>
  </si>
  <si>
    <t>Lớp 2</t>
  </si>
  <si>
    <t>Lớp 3</t>
  </si>
  <si>
    <t>Lớp 4</t>
  </si>
  <si>
    <t>Lớp 5</t>
  </si>
  <si>
    <t>dân tộc</t>
  </si>
  <si>
    <t>Nữ dân tộc</t>
  </si>
  <si>
    <t xml:space="preserve">                - Lớp ghép</t>
  </si>
  <si>
    <t>Trong tổng số</t>
  </si>
  <si>
    <t>Khuyết tật</t>
  </si>
  <si>
    <t>Tổng số giáo viên</t>
  </si>
  <si>
    <t>Chia ra</t>
  </si>
  <si>
    <t>Tổng số nhân viên</t>
  </si>
  <si>
    <t>Năm học:</t>
  </si>
  <si>
    <t>Chuẩn QGMĐ1</t>
  </si>
  <si>
    <t>Chuẩn QGMĐ2</t>
  </si>
  <si>
    <t>Cấp IV</t>
  </si>
  <si>
    <t>Trên cấp IV</t>
  </si>
  <si>
    <t>Tạm</t>
  </si>
  <si>
    <t>Mô hình VNEN</t>
  </si>
  <si>
    <t>Dạy học cả ngày</t>
  </si>
  <si>
    <t xml:space="preserve">                Diện tích đất đi thuê (mượn)</t>
  </si>
  <si>
    <t>D.Tích (m2)</t>
  </si>
  <si>
    <t>Văn thư</t>
  </si>
  <si>
    <t>Dạy học :</t>
  </si>
  <si>
    <t>Loại trường :</t>
  </si>
  <si>
    <t>Loại hình :</t>
  </si>
  <si>
    <t>Mức độ :</t>
  </si>
  <si>
    <t>Dự án :</t>
  </si>
  <si>
    <t>Tên trường :</t>
  </si>
  <si>
    <t>Mã trường :</t>
  </si>
  <si>
    <t>Tỉnh/Thành phố :</t>
  </si>
  <si>
    <t>Quận/huyện :</t>
  </si>
  <si>
    <t>Xã/Phường :</t>
  </si>
  <si>
    <t>Hiệu trưởng :</t>
  </si>
  <si>
    <t>Điện thoại :</t>
  </si>
  <si>
    <t>Fax :</t>
  </si>
  <si>
    <t>Email :</t>
  </si>
  <si>
    <t>Web :</t>
  </si>
  <si>
    <t xml:space="preserve">- Văn phòng </t>
  </si>
  <si>
    <t>- Phòng họp giáo viên (hội đồng)</t>
  </si>
  <si>
    <t>- Phòng giáo dục mỹ thuật</t>
  </si>
  <si>
    <t>C2</t>
  </si>
  <si>
    <t>B1</t>
  </si>
  <si>
    <t>B2</t>
  </si>
  <si>
    <t>Giáo viên Tiếng Anh 
chia theo chuẩn năng lực</t>
  </si>
  <si>
    <t>Dưới B1</t>
  </si>
  <si>
    <t>Kiêm nhiệm</t>
  </si>
  <si>
    <t>Chuyên trách</t>
  </si>
  <si>
    <t>Khu vệ sinh đạt chuẩn vệ sinh*</t>
  </si>
  <si>
    <t>Nữ 
dân tộc</t>
  </si>
  <si>
    <t>- Phòng giáo dục nghệ thuật</t>
  </si>
  <si>
    <t>Học sinh học tiếng dân tộc</t>
  </si>
  <si>
    <t>- Hội trường</t>
  </si>
  <si>
    <t>C1</t>
  </si>
  <si>
    <t>Đủ dện tích - thiếu bàn ghế</t>
  </si>
  <si>
    <t>Đủ bàn ghế - thiếu diện tích</t>
  </si>
  <si>
    <t>Phòng học
đủ điều kiện tổ chức học nhóm</t>
  </si>
  <si>
    <t>Đủ diện tích và
bàn ghế</t>
  </si>
  <si>
    <t>Diện tích sân chơi
(m2)</t>
  </si>
  <si>
    <t>Lưu ban nữ</t>
  </si>
  <si>
    <t>Lưu ban dân tộc</t>
  </si>
  <si>
    <t>Lưu ban nữ dân tộc</t>
  </si>
  <si>
    <t>Học sinh chia theo độ tuổi</t>
  </si>
  <si>
    <t>Học chia theo tiết học/tuần</t>
  </si>
  <si>
    <t>Học sinh học Tin học</t>
  </si>
  <si>
    <t>Học sinh bán trú</t>
  </si>
  <si>
    <t>Dạy - học nửa ngày</t>
  </si>
  <si>
    <t>Dạy - học cả ngày</t>
  </si>
  <si>
    <t>Diện tích</t>
  </si>
  <si>
    <t>- Phòng giáo dục âm nhạc</t>
  </si>
  <si>
    <t>Lớp - Học sinh</t>
  </si>
  <si>
    <t>Thư viện, thiết bị</t>
  </si>
  <si>
    <t>Ch.Trách</t>
  </si>
  <si>
    <t>Diện tích sân chơi, bãi tập
(m2)</t>
  </si>
  <si>
    <t xml:space="preserve">                Diện tích đất sân chơi, bãi tập</t>
  </si>
  <si>
    <t>Tổng phụ trách Đội
TNTP-HCM</t>
  </si>
  <si>
    <t>- Phòng thường trực  - Bảo vệ</t>
  </si>
  <si>
    <r>
      <rPr>
        <b/>
        <sz val="10"/>
        <rFont val="Times New Roman"/>
        <family val="1"/>
      </rPr>
      <t>Trong đó:</t>
    </r>
    <r>
      <rPr>
        <sz val="10"/>
        <rFont val="Times New Roman"/>
        <family val="1"/>
      </rPr>
      <t xml:space="preserve">
+ Số p</t>
    </r>
    <r>
      <rPr>
        <i/>
        <sz val="10"/>
        <rFont val="Times New Roman"/>
        <family val="1"/>
      </rPr>
      <t>hòng học đủ DTích và BGhế phù hợp tổ chức học nhóm</t>
    </r>
  </si>
  <si>
    <t>+ Số phòng  học đủ diện tích cho việc bố trí các nhóm học tập</t>
  </si>
  <si>
    <t xml:space="preserve">+ Số phòng  học có đủ bàn ghế phù hợp cho việc tổ chức học nhóm </t>
  </si>
  <si>
    <t>Trong đó</t>
  </si>
  <si>
    <t>Nữ DT</t>
  </si>
  <si>
    <t>Cấp dưỡng</t>
  </si>
  <si>
    <t>Bảo mẫu</t>
  </si>
  <si>
    <t>Trong đó:</t>
  </si>
  <si>
    <t>DT</t>
  </si>
  <si>
    <t>NDT</t>
  </si>
  <si>
    <t>Học sinh bỏ học trong hè</t>
  </si>
  <si>
    <t>Nhà xe</t>
  </si>
  <si>
    <t>GV</t>
  </si>
  <si>
    <t>HS</t>
  </si>
  <si>
    <t>Chứng chỉ SP</t>
  </si>
  <si>
    <t>Vietec@2014#dau</t>
  </si>
  <si>
    <t>Tiểu học Phú Thái</t>
  </si>
  <si>
    <t>30293412</t>
  </si>
  <si>
    <t>Hải Dương</t>
  </si>
  <si>
    <t>Kim Thành</t>
  </si>
  <si>
    <t>Thị trấn Phú Thái</t>
  </si>
  <si>
    <t>Trần Thị Hòa</t>
  </si>
  <si>
    <t>03203720171</t>
  </si>
  <si>
    <t>truongtieuhocphuthai@gmail.com</t>
  </si>
  <si>
    <t>kt-thphuthai.haiduong.edu.vn</t>
  </si>
  <si>
    <t>Phú Thái</t>
  </si>
  <si>
    <t>Thị trấn Phú Thái - Kim Thành - Hải Dương</t>
  </si>
  <si>
    <t>Phú Thái, ngày 26 tháng 8 năm 2016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</si>
</sst>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;\-0;;@"/>
    <numFmt numFmtId="185" formatCode="0_ ;\-0\ "/>
  </numFmts>
  <fonts count="34">
    <font>
      <sz val="11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vertAlign val="superscript"/>
      <sz val="10"/>
      <name val="Times New Roman"/>
      <family val="1"/>
    </font>
    <font>
      <i/>
      <sz val="10"/>
      <color indexed="8"/>
      <name val="Times New Roman"/>
      <family val="1"/>
    </font>
    <font>
      <sz val="8"/>
      <color indexed="10"/>
      <name val="Arial"/>
      <family val="2"/>
    </font>
    <font>
      <sz val="8"/>
      <color indexed="10"/>
      <name val="Times New Roman"/>
      <family val="1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9.35"/>
      <color indexed="12"/>
      <name val="Arial"/>
      <family val="2"/>
    </font>
    <font>
      <u val="single"/>
      <sz val="9.35"/>
      <color indexed="2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3" fillId="0" borderId="10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4" fillId="0" borderId="11" xfId="0" applyFont="1" applyFill="1" applyBorder="1" applyAlignment="1" applyProtection="1">
      <alignment horizontal="right" vertical="center"/>
      <protection locked="0"/>
    </xf>
    <xf numFmtId="0" fontId="4" fillId="0" borderId="12" xfId="0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>
      <alignment horizontal="right" vertical="center"/>
      <protection locked="0"/>
    </xf>
    <xf numFmtId="0" fontId="4" fillId="0" borderId="14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/>
      <protection/>
    </xf>
    <xf numFmtId="49" fontId="4" fillId="0" borderId="13" xfId="0" applyNumberFormat="1" applyFont="1" applyFill="1" applyBorder="1" applyAlignment="1" applyProtection="1">
      <alignment horizontal="left" vertical="center"/>
      <protection locked="0"/>
    </xf>
    <xf numFmtId="49" fontId="4" fillId="0" borderId="11" xfId="0" applyNumberFormat="1" applyFont="1" applyFill="1" applyBorder="1" applyAlignment="1" applyProtection="1">
      <alignment horizontal="left" vertical="center"/>
      <protection locked="0"/>
    </xf>
    <xf numFmtId="49" fontId="4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" fontId="2" fillId="0" borderId="11" xfId="0" applyNumberFormat="1" applyFont="1" applyFill="1" applyBorder="1" applyAlignment="1" applyProtection="1">
      <alignment horizontal="right"/>
      <protection locked="0"/>
    </xf>
    <xf numFmtId="1" fontId="2" fillId="0" borderId="12" xfId="0" applyNumberFormat="1" applyFont="1" applyFill="1" applyBorder="1" applyAlignment="1" applyProtection="1">
      <alignment horizontal="right"/>
      <protection locked="0"/>
    </xf>
    <xf numFmtId="1" fontId="2" fillId="0" borderId="17" xfId="0" applyNumberFormat="1" applyFont="1" applyFill="1" applyBorder="1" applyAlignment="1" applyProtection="1">
      <alignment horizontal="right"/>
      <protection locked="0"/>
    </xf>
    <xf numFmtId="49" fontId="4" fillId="0" borderId="11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Fill="1" applyBorder="1" applyAlignment="1" applyProtection="1">
      <alignment horizontal="right" vertical="center" wrapText="1"/>
      <protection locked="0"/>
    </xf>
    <xf numFmtId="0" fontId="0" fillId="0" borderId="18" xfId="0" applyBorder="1" applyAlignment="1" applyProtection="1">
      <alignment horizontal="right"/>
      <protection/>
    </xf>
    <xf numFmtId="0" fontId="0" fillId="0" borderId="19" xfId="0" applyBorder="1" applyAlignment="1" applyProtection="1">
      <alignment horizontal="right"/>
      <protection/>
    </xf>
    <xf numFmtId="0" fontId="0" fillId="0" borderId="20" xfId="0" applyBorder="1" applyAlignment="1" applyProtection="1">
      <alignment horizontal="right"/>
      <protection/>
    </xf>
    <xf numFmtId="0" fontId="4" fillId="0" borderId="15" xfId="0" applyFont="1" applyFill="1" applyBorder="1" applyAlignment="1" applyProtection="1">
      <alignment horizontal="right" vertical="center"/>
      <protection locked="0"/>
    </xf>
    <xf numFmtId="0" fontId="4" fillId="0" borderId="15" xfId="0" applyFont="1" applyFill="1" applyBorder="1" applyAlignment="1" applyProtection="1">
      <alignment horizontal="right" vertical="center" wrapText="1"/>
      <protection locked="0"/>
    </xf>
    <xf numFmtId="0" fontId="4" fillId="0" borderId="16" xfId="0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1" fontId="4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/>
      <protection/>
    </xf>
    <xf numFmtId="1" fontId="2" fillId="0" borderId="15" xfId="0" applyNumberFormat="1" applyFont="1" applyFill="1" applyBorder="1" applyAlignment="1" applyProtection="1">
      <alignment horizontal="right"/>
      <protection locked="0"/>
    </xf>
    <xf numFmtId="1" fontId="2" fillId="0" borderId="13" xfId="0" applyNumberFormat="1" applyFont="1" applyFill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21" xfId="0" applyFont="1" applyFill="1" applyBorder="1" applyAlignment="1" applyProtection="1">
      <alignment horizontal="right" vertical="center"/>
      <protection locked="0"/>
    </xf>
    <xf numFmtId="0" fontId="10" fillId="0" borderId="22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/>
      <protection/>
    </xf>
    <xf numFmtId="0" fontId="11" fillId="0" borderId="23" xfId="0" applyFont="1" applyBorder="1" applyAlignment="1" applyProtection="1">
      <alignment horizontal="center"/>
      <protection/>
    </xf>
    <xf numFmtId="2" fontId="4" fillId="0" borderId="11" xfId="0" applyNumberFormat="1" applyFont="1" applyFill="1" applyBorder="1" applyAlignment="1" applyProtection="1">
      <alignment horizontal="center" vertic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right" vertical="center"/>
      <protection locked="0"/>
    </xf>
    <xf numFmtId="49" fontId="4" fillId="0" borderId="12" xfId="0" applyNumberFormat="1" applyFont="1" applyBorder="1" applyAlignment="1" applyProtection="1">
      <alignment horizontal="right" vertical="center"/>
      <protection locked="0"/>
    </xf>
    <xf numFmtId="1" fontId="2" fillId="0" borderId="17" xfId="0" applyNumberFormat="1" applyFont="1" applyFill="1" applyBorder="1" applyAlignment="1" applyProtection="1">
      <alignment/>
      <protection locked="0"/>
    </xf>
    <xf numFmtId="1" fontId="4" fillId="0" borderId="13" xfId="0" applyNumberFormat="1" applyFont="1" applyFill="1" applyBorder="1" applyAlignment="1" applyProtection="1">
      <alignment horizontal="right"/>
      <protection locked="0"/>
    </xf>
    <xf numFmtId="1" fontId="4" fillId="0" borderId="11" xfId="0" applyNumberFormat="1" applyFont="1" applyFill="1" applyBorder="1" applyAlignment="1" applyProtection="1">
      <alignment horizontal="right"/>
      <protection locked="0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185" fontId="2" fillId="24" borderId="13" xfId="0" applyNumberFormat="1" applyFont="1" applyFill="1" applyBorder="1" applyAlignment="1" applyProtection="1">
      <alignment horizontal="right"/>
      <protection/>
    </xf>
    <xf numFmtId="185" fontId="2" fillId="24" borderId="14" xfId="0" applyNumberFormat="1" applyFont="1" applyFill="1" applyBorder="1" applyAlignment="1" applyProtection="1">
      <alignment horizontal="right"/>
      <protection/>
    </xf>
    <xf numFmtId="185" fontId="2" fillId="24" borderId="17" xfId="0" applyNumberFormat="1" applyFont="1" applyFill="1" applyBorder="1" applyAlignment="1" applyProtection="1">
      <alignment horizontal="right"/>
      <protection/>
    </xf>
    <xf numFmtId="185" fontId="2" fillId="24" borderId="15" xfId="0" applyNumberFormat="1" applyFont="1" applyFill="1" applyBorder="1" applyAlignment="1" applyProtection="1">
      <alignment horizontal="right"/>
      <protection/>
    </xf>
    <xf numFmtId="185" fontId="2" fillId="24" borderId="11" xfId="0" applyNumberFormat="1" applyFont="1" applyFill="1" applyBorder="1" applyAlignment="1" applyProtection="1">
      <alignment horizontal="right"/>
      <protection/>
    </xf>
    <xf numFmtId="185" fontId="2" fillId="24" borderId="12" xfId="0" applyNumberFormat="1" applyFont="1" applyFill="1" applyBorder="1" applyAlignment="1" applyProtection="1">
      <alignment horizontal="right"/>
      <protection/>
    </xf>
    <xf numFmtId="0" fontId="4" fillId="24" borderId="14" xfId="0" applyFont="1" applyFill="1" applyBorder="1" applyAlignment="1">
      <alignment horizontal="center"/>
    </xf>
    <xf numFmtId="0" fontId="4" fillId="24" borderId="14" xfId="0" applyFont="1" applyFill="1" applyBorder="1" applyAlignment="1">
      <alignment horizontal="right"/>
    </xf>
    <xf numFmtId="0" fontId="3" fillId="23" borderId="14" xfId="0" applyFont="1" applyFill="1" applyBorder="1" applyAlignment="1" applyProtection="1">
      <alignment horizontal="center" vertical="center"/>
      <protection/>
    </xf>
    <xf numFmtId="1" fontId="4" fillId="23" borderId="14" xfId="0" applyNumberFormat="1" applyFont="1" applyFill="1" applyBorder="1" applyAlignment="1" applyProtection="1">
      <alignment horizontal="right" vertical="center" wrapText="1"/>
      <protection/>
    </xf>
    <xf numFmtId="0" fontId="4" fillId="23" borderId="25" xfId="0" applyFont="1" applyFill="1" applyBorder="1" applyAlignment="1" applyProtection="1">
      <alignment horizontal="right" vertical="center"/>
      <protection/>
    </xf>
    <xf numFmtId="0" fontId="4" fillId="23" borderId="13" xfId="0" applyFont="1" applyFill="1" applyBorder="1" applyAlignment="1" applyProtection="1">
      <alignment horizontal="right" vertical="center"/>
      <protection/>
    </xf>
    <xf numFmtId="0" fontId="4" fillId="23" borderId="13" xfId="0" applyFont="1" applyFill="1" applyBorder="1" applyAlignment="1" applyProtection="1">
      <alignment horizontal="right" vertical="center" wrapText="1"/>
      <protection/>
    </xf>
    <xf numFmtId="0" fontId="4" fillId="23" borderId="11" xfId="0" applyFont="1" applyFill="1" applyBorder="1" applyAlignment="1" applyProtection="1">
      <alignment horizontal="right" vertical="center"/>
      <protection/>
    </xf>
    <xf numFmtId="0" fontId="4" fillId="23" borderId="11" xfId="0" applyFont="1" applyFill="1" applyBorder="1" applyAlignment="1" applyProtection="1">
      <alignment horizontal="right" vertical="center" wrapText="1"/>
      <protection/>
    </xf>
    <xf numFmtId="0" fontId="4" fillId="23" borderId="12" xfId="0" applyFont="1" applyFill="1" applyBorder="1" applyAlignment="1" applyProtection="1">
      <alignment horizontal="right" vertical="center"/>
      <protection/>
    </xf>
    <xf numFmtId="0" fontId="4" fillId="23" borderId="12" xfId="0" applyFont="1" applyFill="1" applyBorder="1" applyAlignment="1" applyProtection="1">
      <alignment horizontal="right" vertical="center" wrapText="1"/>
      <protection/>
    </xf>
    <xf numFmtId="1" fontId="4" fillId="23" borderId="13" xfId="0" applyNumberFormat="1" applyFont="1" applyFill="1" applyBorder="1" applyAlignment="1" applyProtection="1">
      <alignment horizontal="right" vertical="center"/>
      <protection/>
    </xf>
    <xf numFmtId="1" fontId="4" fillId="23" borderId="11" xfId="0" applyNumberFormat="1" applyFont="1" applyFill="1" applyBorder="1" applyAlignment="1" applyProtection="1">
      <alignment horizontal="right" vertical="center"/>
      <protection/>
    </xf>
    <xf numFmtId="1" fontId="4" fillId="23" borderId="12" xfId="0" applyNumberFormat="1" applyFont="1" applyFill="1" applyBorder="1" applyAlignment="1" applyProtection="1">
      <alignment horizontal="right" vertical="center"/>
      <protection/>
    </xf>
    <xf numFmtId="0" fontId="4" fillId="23" borderId="15" xfId="0" applyFont="1" applyFill="1" applyBorder="1" applyAlignment="1" applyProtection="1">
      <alignment horizontal="right" vertical="center"/>
      <protection/>
    </xf>
    <xf numFmtId="0" fontId="4" fillId="23" borderId="11" xfId="0" applyFont="1" applyFill="1" applyBorder="1" applyAlignment="1" applyProtection="1">
      <alignment horizontal="right" vertical="center" indent="4"/>
      <protection/>
    </xf>
    <xf numFmtId="0" fontId="4" fillId="23" borderId="12" xfId="0" applyFont="1" applyFill="1" applyBorder="1" applyAlignment="1" applyProtection="1">
      <alignment horizontal="right" vertical="center" indent="4"/>
      <protection/>
    </xf>
    <xf numFmtId="0" fontId="4" fillId="23" borderId="17" xfId="0" applyFont="1" applyFill="1" applyBorder="1" applyAlignment="1" applyProtection="1">
      <alignment horizontal="right" vertical="center"/>
      <protection/>
    </xf>
    <xf numFmtId="0" fontId="4" fillId="23" borderId="14" xfId="0" applyFont="1" applyFill="1" applyBorder="1" applyAlignment="1" applyProtection="1">
      <alignment horizontal="right" vertical="center"/>
      <protection/>
    </xf>
    <xf numFmtId="0" fontId="4" fillId="23" borderId="16" xfId="0" applyFont="1" applyFill="1" applyBorder="1" applyAlignment="1" applyProtection="1">
      <alignment horizontal="right" vertical="center"/>
      <protection/>
    </xf>
    <xf numFmtId="0" fontId="0" fillId="23" borderId="12" xfId="0" applyFill="1" applyBorder="1" applyAlignment="1" applyProtection="1">
      <alignment horizontal="right"/>
      <protection/>
    </xf>
    <xf numFmtId="0" fontId="0" fillId="23" borderId="14" xfId="0" applyFill="1" applyBorder="1" applyAlignment="1" applyProtection="1">
      <alignment horizontal="right"/>
      <protection/>
    </xf>
    <xf numFmtId="0" fontId="4" fillId="23" borderId="14" xfId="0" applyFont="1" applyFill="1" applyBorder="1" applyAlignment="1" applyProtection="1">
      <alignment horizontal="right" vertical="center"/>
      <protection locked="0"/>
    </xf>
    <xf numFmtId="0" fontId="4" fillId="23" borderId="26" xfId="0" applyFont="1" applyFill="1" applyBorder="1" applyAlignment="1" applyProtection="1">
      <alignment/>
      <protection/>
    </xf>
    <xf numFmtId="0" fontId="4" fillId="23" borderId="13" xfId="0" applyFont="1" applyFill="1" applyBorder="1" applyAlignment="1" applyProtection="1">
      <alignment/>
      <protection/>
    </xf>
    <xf numFmtId="184" fontId="2" fillId="25" borderId="14" xfId="0" applyNumberFormat="1" applyFont="1" applyFill="1" applyBorder="1" applyAlignment="1" applyProtection="1">
      <alignment horizontal="center" vertical="center" wrapText="1"/>
      <protection/>
    </xf>
    <xf numFmtId="0" fontId="2" fillId="25" borderId="14" xfId="0" applyFont="1" applyFill="1" applyBorder="1" applyAlignment="1" applyProtection="1">
      <alignment horizontal="center" vertical="center" wrapText="1"/>
      <protection/>
    </xf>
    <xf numFmtId="184" fontId="2" fillId="25" borderId="27" xfId="0" applyNumberFormat="1" applyFont="1" applyFill="1" applyBorder="1" applyAlignment="1" applyProtection="1">
      <alignment vertical="center" wrapText="1"/>
      <protection/>
    </xf>
    <xf numFmtId="0" fontId="4" fillId="25" borderId="13" xfId="0" applyFont="1" applyFill="1" applyBorder="1" applyAlignment="1" applyProtection="1">
      <alignment vertical="center"/>
      <protection/>
    </xf>
    <xf numFmtId="0" fontId="4" fillId="25" borderId="11" xfId="0" applyFont="1" applyFill="1" applyBorder="1" applyAlignment="1" applyProtection="1">
      <alignment vertical="center"/>
      <protection/>
    </xf>
    <xf numFmtId="0" fontId="4" fillId="25" borderId="12" xfId="0" applyFont="1" applyFill="1" applyBorder="1" applyAlignment="1" applyProtection="1">
      <alignment vertical="center"/>
      <protection/>
    </xf>
    <xf numFmtId="0" fontId="4" fillId="25" borderId="14" xfId="0" applyFont="1" applyFill="1" applyBorder="1" applyAlignment="1" applyProtection="1">
      <alignment vertical="center"/>
      <protection/>
    </xf>
    <xf numFmtId="0" fontId="4" fillId="25" borderId="14" xfId="0" applyFont="1" applyFill="1" applyBorder="1" applyAlignment="1" applyProtection="1">
      <alignment horizontal="center" vertical="center" wrapText="1"/>
      <protection/>
    </xf>
    <xf numFmtId="0" fontId="4" fillId="25" borderId="14" xfId="0" applyFont="1" applyFill="1" applyBorder="1" applyAlignment="1" applyProtection="1">
      <alignment horizontal="center" textRotation="90" wrapText="1"/>
      <protection/>
    </xf>
    <xf numFmtId="0" fontId="3" fillId="0" borderId="0" xfId="0" applyFont="1" applyFill="1" applyBorder="1" applyAlignment="1" applyProtection="1">
      <alignment/>
      <protection/>
    </xf>
    <xf numFmtId="0" fontId="4" fillId="25" borderId="14" xfId="0" applyFont="1" applyFill="1" applyBorder="1" applyAlignment="1">
      <alignment/>
    </xf>
    <xf numFmtId="0" fontId="4" fillId="26" borderId="14" xfId="0" applyFont="1" applyFill="1" applyBorder="1" applyAlignment="1" applyProtection="1">
      <alignment horizontal="center" vertical="center" wrapText="1"/>
      <protection/>
    </xf>
    <xf numFmtId="0" fontId="4" fillId="26" borderId="14" xfId="0" applyFont="1" applyFill="1" applyBorder="1" applyAlignment="1" applyProtection="1">
      <alignment horizontal="center" textRotation="90" wrapText="1"/>
      <protection/>
    </xf>
    <xf numFmtId="0" fontId="3" fillId="26" borderId="14" xfId="0" applyFont="1" applyFill="1" applyBorder="1" applyAlignment="1" applyProtection="1">
      <alignment horizontal="center" vertical="center"/>
      <protection/>
    </xf>
    <xf numFmtId="0" fontId="4" fillId="26" borderId="13" xfId="0" applyFont="1" applyFill="1" applyBorder="1" applyAlignment="1" applyProtection="1">
      <alignment horizontal="left" vertical="center"/>
      <protection/>
    </xf>
    <xf numFmtId="49" fontId="4" fillId="26" borderId="11" xfId="0" applyNumberFormat="1" applyFont="1" applyFill="1" applyBorder="1" applyAlignment="1" applyProtection="1">
      <alignment horizontal="left" vertical="center" indent="2"/>
      <protection/>
    </xf>
    <xf numFmtId="49" fontId="4" fillId="26" borderId="12" xfId="0" applyNumberFormat="1" applyFont="1" applyFill="1" applyBorder="1" applyAlignment="1" applyProtection="1">
      <alignment horizontal="left" vertical="center" indent="2"/>
      <protection/>
    </xf>
    <xf numFmtId="0" fontId="4" fillId="26" borderId="13" xfId="0" applyFont="1" applyFill="1" applyBorder="1" applyAlignment="1" applyProtection="1">
      <alignment horizontal="center" vertical="center"/>
      <protection/>
    </xf>
    <xf numFmtId="0" fontId="4" fillId="26" borderId="15" xfId="0" applyFont="1" applyFill="1" applyBorder="1" applyAlignment="1" applyProtection="1">
      <alignment horizontal="center" vertical="center"/>
      <protection/>
    </xf>
    <xf numFmtId="0" fontId="6" fillId="26" borderId="14" xfId="0" applyFont="1" applyFill="1" applyBorder="1" applyAlignment="1" applyProtection="1">
      <alignment horizontal="center"/>
      <protection/>
    </xf>
    <xf numFmtId="0" fontId="2" fillId="26" borderId="15" xfId="0" applyFont="1" applyFill="1" applyBorder="1" applyAlignment="1" applyProtection="1">
      <alignment vertical="center"/>
      <protection/>
    </xf>
    <xf numFmtId="0" fontId="2" fillId="26" borderId="11" xfId="0" applyFont="1" applyFill="1" applyBorder="1" applyAlignment="1" applyProtection="1">
      <alignment vertical="center"/>
      <protection/>
    </xf>
    <xf numFmtId="0" fontId="2" fillId="26" borderId="11" xfId="0" applyFont="1" applyFill="1" applyBorder="1" applyAlignment="1" applyProtection="1">
      <alignment horizontal="left"/>
      <protection/>
    </xf>
    <xf numFmtId="0" fontId="2" fillId="26" borderId="12" xfId="0" applyFont="1" applyFill="1" applyBorder="1" applyAlignment="1" applyProtection="1">
      <alignment horizontal="left"/>
      <protection/>
    </xf>
    <xf numFmtId="49" fontId="2" fillId="26" borderId="26" xfId="0" applyNumberFormat="1" applyFont="1" applyFill="1" applyBorder="1" applyAlignment="1" applyProtection="1">
      <alignment horizontal="left" vertical="center"/>
      <protection/>
    </xf>
    <xf numFmtId="49" fontId="2" fillId="26" borderId="13" xfId="0" applyNumberFormat="1" applyFont="1" applyFill="1" applyBorder="1" applyAlignment="1" applyProtection="1">
      <alignment horizontal="left" vertical="center" wrapText="1"/>
      <protection/>
    </xf>
    <xf numFmtId="49" fontId="5" fillId="26" borderId="15" xfId="0" applyNumberFormat="1" applyFont="1" applyFill="1" applyBorder="1" applyAlignment="1" applyProtection="1">
      <alignment horizontal="justify" vertical="center" wrapText="1"/>
      <protection/>
    </xf>
    <xf numFmtId="49" fontId="5" fillId="26" borderId="12" xfId="0" applyNumberFormat="1" applyFont="1" applyFill="1" applyBorder="1" applyAlignment="1" applyProtection="1">
      <alignment horizontal="justify" vertical="center" wrapText="1"/>
      <protection/>
    </xf>
    <xf numFmtId="49" fontId="2" fillId="26" borderId="15" xfId="0" applyNumberFormat="1" applyFont="1" applyFill="1" applyBorder="1" applyAlignment="1" applyProtection="1">
      <alignment horizontal="left" vertical="center"/>
      <protection/>
    </xf>
    <xf numFmtId="49" fontId="2" fillId="26" borderId="11" xfId="0" applyNumberFormat="1" applyFont="1" applyFill="1" applyBorder="1" applyAlignment="1" applyProtection="1">
      <alignment horizontal="left" vertical="center"/>
      <protection/>
    </xf>
    <xf numFmtId="49" fontId="2" fillId="26" borderId="17" xfId="0" applyNumberFormat="1" applyFont="1" applyFill="1" applyBorder="1" applyAlignment="1" applyProtection="1">
      <alignment horizontal="left" vertical="center"/>
      <protection/>
    </xf>
    <xf numFmtId="0" fontId="2" fillId="26" borderId="13" xfId="0" applyFont="1" applyFill="1" applyBorder="1" applyAlignment="1" applyProtection="1">
      <alignment horizontal="left" indent="1"/>
      <protection/>
    </xf>
    <xf numFmtId="0" fontId="2" fillId="26" borderId="11" xfId="0" applyFont="1" applyFill="1" applyBorder="1" applyAlignment="1" applyProtection="1">
      <alignment horizontal="left" indent="1"/>
      <protection/>
    </xf>
    <xf numFmtId="0" fontId="2" fillId="26" borderId="12" xfId="0" applyFont="1" applyFill="1" applyBorder="1" applyAlignment="1" applyProtection="1">
      <alignment horizontal="left" indent="1"/>
      <protection/>
    </xf>
    <xf numFmtId="0" fontId="2" fillId="26" borderId="14" xfId="0" applyFont="1" applyFill="1" applyBorder="1" applyAlignment="1" applyProtection="1">
      <alignment horizontal="center" vertical="center"/>
      <protection/>
    </xf>
    <xf numFmtId="0" fontId="2" fillId="26" borderId="14" xfId="0" applyFont="1" applyFill="1" applyBorder="1" applyAlignment="1" applyProtection="1">
      <alignment horizontal="center" vertical="center" wrapText="1"/>
      <protection/>
    </xf>
    <xf numFmtId="0" fontId="4" fillId="24" borderId="14" xfId="0" applyFont="1" applyFill="1" applyBorder="1" applyAlignment="1" applyProtection="1">
      <alignment horizontal="center" vertical="center"/>
      <protection/>
    </xf>
    <xf numFmtId="0" fontId="4" fillId="24" borderId="14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/>
      <protection/>
    </xf>
    <xf numFmtId="0" fontId="0" fillId="23" borderId="13" xfId="0" applyFill="1" applyBorder="1" applyAlignment="1" applyProtection="1">
      <alignment horizontal="right"/>
      <protection/>
    </xf>
    <xf numFmtId="1" fontId="2" fillId="23" borderId="14" xfId="0" applyNumberFormat="1" applyFont="1" applyFill="1" applyBorder="1" applyAlignment="1" applyProtection="1">
      <alignment horizontal="right" vertical="center" wrapText="1"/>
      <protection/>
    </xf>
    <xf numFmtId="184" fontId="2" fillId="25" borderId="13" xfId="0" applyNumberFormat="1" applyFont="1" applyFill="1" applyBorder="1" applyAlignment="1" applyProtection="1">
      <alignment horizontal="center" vertical="center" wrapText="1"/>
      <protection/>
    </xf>
    <xf numFmtId="0" fontId="2" fillId="25" borderId="14" xfId="0" applyFont="1" applyFill="1" applyBorder="1" applyAlignment="1" applyProtection="1">
      <alignment horizontal="center" vertical="center"/>
      <protection/>
    </xf>
    <xf numFmtId="184" fontId="2" fillId="25" borderId="28" xfId="0" applyNumberFormat="1" applyFont="1" applyFill="1" applyBorder="1" applyAlignment="1" applyProtection="1">
      <alignment vertical="center" wrapText="1"/>
      <protection/>
    </xf>
    <xf numFmtId="185" fontId="2" fillId="24" borderId="16" xfId="0" applyNumberFormat="1" applyFont="1" applyFill="1" applyBorder="1" applyAlignment="1" applyProtection="1">
      <alignment horizontal="right"/>
      <protection/>
    </xf>
    <xf numFmtId="1" fontId="2" fillId="0" borderId="16" xfId="0" applyNumberFormat="1" applyFont="1" applyFill="1" applyBorder="1" applyAlignment="1" applyProtection="1">
      <alignment horizontal="right"/>
      <protection locked="0"/>
    </xf>
    <xf numFmtId="1" fontId="2" fillId="0" borderId="16" xfId="0" applyNumberFormat="1" applyFont="1" applyFill="1" applyBorder="1" applyAlignment="1" applyProtection="1">
      <alignment/>
      <protection locked="0"/>
    </xf>
    <xf numFmtId="1" fontId="2" fillId="0" borderId="13" xfId="0" applyNumberFormat="1" applyFont="1" applyFill="1" applyBorder="1" applyAlignment="1" applyProtection="1">
      <alignment horizontal="right"/>
      <protection locked="0"/>
    </xf>
    <xf numFmtId="1" fontId="4" fillId="0" borderId="15" xfId="0" applyNumberFormat="1" applyFont="1" applyFill="1" applyBorder="1" applyAlignment="1" applyProtection="1">
      <alignment horizontal="right"/>
      <protection locked="0"/>
    </xf>
    <xf numFmtId="1" fontId="4" fillId="0" borderId="17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2" fillId="0" borderId="22" xfId="0" applyFont="1" applyBorder="1" applyAlignment="1">
      <alignment horizontal="center"/>
    </xf>
    <xf numFmtId="0" fontId="2" fillId="25" borderId="13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right" vertical="center" wrapText="1"/>
      <protection locked="0"/>
    </xf>
    <xf numFmtId="0" fontId="11" fillId="0" borderId="29" xfId="0" applyFont="1" applyBorder="1" applyAlignment="1" applyProtection="1">
      <alignment horizontal="center"/>
      <protection/>
    </xf>
    <xf numFmtId="0" fontId="10" fillId="0" borderId="24" xfId="0" applyFont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textRotation="90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>
      <alignment/>
    </xf>
    <xf numFmtId="0" fontId="12" fillId="0" borderId="24" xfId="0" applyFont="1" applyBorder="1" applyAlignment="1" quotePrefix="1">
      <alignment/>
    </xf>
    <xf numFmtId="0" fontId="0" fillId="0" borderId="0" xfId="0" applyFill="1" applyAlignment="1">
      <alignment/>
    </xf>
    <xf numFmtId="0" fontId="13" fillId="0" borderId="22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11" fillId="0" borderId="29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 locked="0"/>
    </xf>
    <xf numFmtId="0" fontId="4" fillId="0" borderId="24" xfId="0" applyFont="1" applyFill="1" applyBorder="1" applyAlignment="1" applyProtection="1">
      <alignment horizontal="center" textRotation="90" wrapText="1"/>
      <protection/>
    </xf>
    <xf numFmtId="0" fontId="4" fillId="26" borderId="13" xfId="0" applyFont="1" applyFill="1" applyBorder="1" applyAlignment="1" applyProtection="1">
      <alignment horizontal="center" vertical="center"/>
      <protection hidden="1"/>
    </xf>
    <xf numFmtId="0" fontId="4" fillId="26" borderId="11" xfId="0" applyFont="1" applyFill="1" applyBorder="1" applyAlignment="1" applyProtection="1">
      <alignment horizontal="center" vertical="center"/>
      <protection hidden="1"/>
    </xf>
    <xf numFmtId="0" fontId="4" fillId="26" borderId="12" xfId="0" applyFont="1" applyFill="1" applyBorder="1" applyAlignment="1" applyProtection="1">
      <alignment horizontal="center" vertical="center"/>
      <protection hidden="1"/>
    </xf>
    <xf numFmtId="2" fontId="4" fillId="26" borderId="13" xfId="0" applyNumberFormat="1" applyFont="1" applyFill="1" applyBorder="1" applyAlignment="1" applyProtection="1">
      <alignment horizontal="center" vertical="center"/>
      <protection hidden="1"/>
    </xf>
    <xf numFmtId="49" fontId="4" fillId="0" borderId="15" xfId="0" applyNumberFormat="1" applyFont="1" applyBorder="1" applyAlignment="1">
      <alignment/>
    </xf>
    <xf numFmtId="0" fontId="4" fillId="0" borderId="13" xfId="0" applyFont="1" applyBorder="1" applyAlignment="1" applyProtection="1">
      <alignment horizontal="right"/>
      <protection locked="0"/>
    </xf>
    <xf numFmtId="0" fontId="4" fillId="0" borderId="15" xfId="0" applyFont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 horizontal="right"/>
      <protection locked="0"/>
    </xf>
    <xf numFmtId="49" fontId="4" fillId="0" borderId="11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0" fontId="4" fillId="0" borderId="12" xfId="0" applyFont="1" applyBorder="1" applyAlignment="1" applyProtection="1">
      <alignment horizontal="right"/>
      <protection locked="0"/>
    </xf>
    <xf numFmtId="0" fontId="4" fillId="0" borderId="16" xfId="0" applyFont="1" applyBorder="1" applyAlignment="1" applyProtection="1">
      <alignment horizontal="right"/>
      <protection locked="0"/>
    </xf>
    <xf numFmtId="49" fontId="4" fillId="26" borderId="15" xfId="0" applyNumberFormat="1" applyFont="1" applyFill="1" applyBorder="1" applyAlignment="1" applyProtection="1">
      <alignment horizontal="center"/>
      <protection hidden="1"/>
    </xf>
    <xf numFmtId="49" fontId="4" fillId="26" borderId="12" xfId="0" applyNumberFormat="1" applyFont="1" applyFill="1" applyBorder="1" applyAlignment="1" applyProtection="1">
      <alignment horizontal="center"/>
      <protection hidden="1"/>
    </xf>
    <xf numFmtId="49" fontId="4" fillId="26" borderId="11" xfId="0" applyNumberFormat="1" applyFont="1" applyFill="1" applyBorder="1" applyAlignment="1" applyProtection="1">
      <alignment horizontal="center"/>
      <protection hidden="1"/>
    </xf>
    <xf numFmtId="49" fontId="4" fillId="26" borderId="12" xfId="0" applyNumberFormat="1" applyFont="1" applyFill="1" applyBorder="1" applyAlignment="1" applyProtection="1">
      <alignment horizontal="center"/>
      <protection hidden="1"/>
    </xf>
    <xf numFmtId="0" fontId="14" fillId="0" borderId="30" xfId="0" applyFont="1" applyBorder="1" applyAlignment="1" applyProtection="1">
      <alignment horizontal="center" vertical="center"/>
      <protection/>
    </xf>
    <xf numFmtId="0" fontId="13" fillId="0" borderId="30" xfId="0" applyFont="1" applyBorder="1" applyAlignment="1" applyProtection="1">
      <alignment horizontal="center" vertical="center"/>
      <protection/>
    </xf>
    <xf numFmtId="0" fontId="14" fillId="0" borderId="24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1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29" xfId="0" applyBorder="1" applyAlignment="1">
      <alignment/>
    </xf>
    <xf numFmtId="0" fontId="0" fillId="0" borderId="24" xfId="0" applyBorder="1" applyAlignment="1">
      <alignment/>
    </xf>
    <xf numFmtId="0" fontId="4" fillId="0" borderId="23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0" fontId="7" fillId="0" borderId="33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/>
      <protection/>
    </xf>
    <xf numFmtId="0" fontId="7" fillId="0" borderId="35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15" fillId="0" borderId="0" xfId="53" applyAlignment="1" applyProtection="1">
      <alignment/>
      <protection/>
    </xf>
    <xf numFmtId="184" fontId="2" fillId="25" borderId="37" xfId="0" applyNumberFormat="1" applyFont="1" applyFill="1" applyBorder="1" applyAlignment="1" applyProtection="1">
      <alignment horizontal="left" vertical="center" wrapText="1" indent="1"/>
      <protection/>
    </xf>
    <xf numFmtId="184" fontId="2" fillId="25" borderId="38" xfId="0" applyNumberFormat="1" applyFont="1" applyFill="1" applyBorder="1" applyAlignment="1" applyProtection="1">
      <alignment horizontal="left" vertical="center" wrapText="1" indent="1"/>
      <protection/>
    </xf>
    <xf numFmtId="185" fontId="2" fillId="24" borderId="17" xfId="0" applyNumberFormat="1" applyFont="1" applyFill="1" applyBorder="1" applyAlignment="1" applyProtection="1">
      <alignment horizontal="right"/>
      <protection locked="0"/>
    </xf>
    <xf numFmtId="0" fontId="4" fillId="26" borderId="11" xfId="0" applyFont="1" applyFill="1" applyBorder="1" applyAlignment="1" applyProtection="1">
      <alignment vertical="center"/>
      <protection/>
    </xf>
    <xf numFmtId="0" fontId="4" fillId="0" borderId="26" xfId="0" applyFont="1" applyFill="1" applyBorder="1" applyAlignment="1" applyProtection="1">
      <alignment horizontal="right" vertical="center"/>
      <protection locked="0"/>
    </xf>
    <xf numFmtId="0" fontId="4" fillId="23" borderId="26" xfId="0" applyFont="1" applyFill="1" applyBorder="1" applyAlignment="1" applyProtection="1">
      <alignment horizontal="right" vertical="center"/>
      <protection/>
    </xf>
    <xf numFmtId="0" fontId="4" fillId="26" borderId="26" xfId="0" applyFont="1" applyFill="1" applyBorder="1" applyAlignment="1" applyProtection="1">
      <alignment vertical="center"/>
      <protection/>
    </xf>
    <xf numFmtId="0" fontId="4" fillId="26" borderId="16" xfId="0" applyFont="1" applyFill="1" applyBorder="1" applyAlignment="1" applyProtection="1">
      <alignment vertical="center"/>
      <protection/>
    </xf>
    <xf numFmtId="0" fontId="4" fillId="23" borderId="21" xfId="0" applyFont="1" applyFill="1" applyBorder="1" applyAlignment="1" applyProtection="1">
      <alignment horizontal="right" vertical="center"/>
      <protection/>
    </xf>
    <xf numFmtId="1" fontId="2" fillId="11" borderId="12" xfId="0" applyNumberFormat="1" applyFont="1" applyFill="1" applyBorder="1" applyAlignment="1" applyProtection="1">
      <alignment horizontal="right"/>
      <protection/>
    </xf>
    <xf numFmtId="1" fontId="2" fillId="0" borderId="39" xfId="0" applyNumberFormat="1" applyFont="1" applyFill="1" applyBorder="1" applyAlignment="1" applyProtection="1">
      <alignment/>
      <protection locked="0"/>
    </xf>
    <xf numFmtId="1" fontId="2" fillId="0" borderId="12" xfId="0" applyNumberFormat="1" applyFont="1" applyFill="1" applyBorder="1" applyAlignment="1" applyProtection="1">
      <alignment/>
      <protection locked="0"/>
    </xf>
    <xf numFmtId="184" fontId="2" fillId="25" borderId="40" xfId="0" applyNumberFormat="1" applyFont="1" applyFill="1" applyBorder="1" applyAlignment="1" applyProtection="1">
      <alignment vertical="center" wrapText="1"/>
      <protection/>
    </xf>
    <xf numFmtId="184" fontId="2" fillId="25" borderId="13" xfId="0" applyNumberFormat="1" applyFont="1" applyFill="1" applyBorder="1" applyAlignment="1" applyProtection="1">
      <alignment vertical="center" wrapText="1"/>
      <protection/>
    </xf>
    <xf numFmtId="49" fontId="15" fillId="0" borderId="11" xfId="53" applyNumberFormat="1" applyFont="1" applyFill="1" applyBorder="1" applyAlignment="1" applyProtection="1">
      <alignment horizontal="left" vertical="center"/>
      <protection locked="0"/>
    </xf>
    <xf numFmtId="184" fontId="2" fillId="25" borderId="41" xfId="0" applyNumberFormat="1" applyFont="1" applyFill="1" applyBorder="1" applyAlignment="1" applyProtection="1">
      <alignment horizontal="center" vertical="center" wrapText="1"/>
      <protection/>
    </xf>
    <xf numFmtId="184" fontId="2" fillId="25" borderId="42" xfId="0" applyNumberFormat="1" applyFont="1" applyFill="1" applyBorder="1" applyAlignment="1" applyProtection="1">
      <alignment horizontal="center" vertical="center" wrapText="1"/>
      <protection/>
    </xf>
    <xf numFmtId="184" fontId="2" fillId="25" borderId="43" xfId="0" applyNumberFormat="1" applyFont="1" applyFill="1" applyBorder="1" applyAlignment="1" applyProtection="1">
      <alignment horizontal="center" vertical="center" wrapText="1"/>
      <protection/>
    </xf>
    <xf numFmtId="184" fontId="2" fillId="25" borderId="44" xfId="0" applyNumberFormat="1" applyFont="1" applyFill="1" applyBorder="1" applyAlignment="1" applyProtection="1">
      <alignment horizontal="center" vertical="center" wrapText="1"/>
      <protection/>
    </xf>
    <xf numFmtId="184" fontId="2" fillId="25" borderId="45" xfId="0" applyNumberFormat="1" applyFont="1" applyFill="1" applyBorder="1" applyAlignment="1" applyProtection="1">
      <alignment horizontal="center" vertical="center" wrapText="1"/>
      <protection/>
    </xf>
    <xf numFmtId="184" fontId="2" fillId="25" borderId="46" xfId="0" applyNumberFormat="1" applyFont="1" applyFill="1" applyBorder="1" applyAlignment="1" applyProtection="1">
      <alignment horizontal="center" vertical="center" wrapText="1"/>
      <protection/>
    </xf>
    <xf numFmtId="184" fontId="2" fillId="25" borderId="47" xfId="0" applyNumberFormat="1" applyFont="1" applyFill="1" applyBorder="1" applyAlignment="1" applyProtection="1">
      <alignment horizontal="left" vertical="center" wrapText="1" indent="1"/>
      <protection/>
    </xf>
    <xf numFmtId="184" fontId="2" fillId="25" borderId="48" xfId="0" applyNumberFormat="1" applyFont="1" applyFill="1" applyBorder="1" applyAlignment="1" applyProtection="1">
      <alignment horizontal="left" vertical="center" wrapText="1" indent="1"/>
      <protection/>
    </xf>
    <xf numFmtId="184" fontId="2" fillId="25" borderId="48" xfId="0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vertical="center"/>
      <protection locked="0"/>
    </xf>
    <xf numFmtId="49" fontId="4" fillId="0" borderId="11" xfId="0" applyNumberFormat="1" applyFont="1" applyFill="1" applyBorder="1" applyAlignment="1" applyProtection="1">
      <alignment vertic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49" fontId="4" fillId="0" borderId="18" xfId="0" applyNumberFormat="1" applyFont="1" applyFill="1" applyBorder="1" applyAlignment="1" applyProtection="1">
      <alignment vertical="center"/>
      <protection locked="0"/>
    </xf>
    <xf numFmtId="49" fontId="4" fillId="0" borderId="20" xfId="0" applyNumberFormat="1" applyFont="1" applyFill="1" applyBorder="1" applyAlignment="1" applyProtection="1">
      <alignment vertical="center"/>
      <protection locked="0"/>
    </xf>
    <xf numFmtId="49" fontId="4" fillId="0" borderId="40" xfId="0" applyNumberFormat="1" applyFont="1" applyFill="1" applyBorder="1" applyAlignment="1" applyProtection="1">
      <alignment vertical="center"/>
      <protection locked="0"/>
    </xf>
    <xf numFmtId="49" fontId="4" fillId="0" borderId="25" xfId="0" applyNumberFormat="1" applyFont="1" applyFill="1" applyBorder="1" applyAlignment="1" applyProtection="1">
      <alignment vertical="center"/>
      <protection locked="0"/>
    </xf>
    <xf numFmtId="49" fontId="4" fillId="0" borderId="49" xfId="0" applyNumberFormat="1" applyFont="1" applyFill="1" applyBorder="1" applyAlignment="1" applyProtection="1">
      <alignment vertical="center"/>
      <protection locked="0"/>
    </xf>
    <xf numFmtId="49" fontId="4" fillId="0" borderId="50" xfId="0" applyNumberFormat="1" applyFont="1" applyFill="1" applyBorder="1" applyAlignment="1" applyProtection="1">
      <alignment vertical="center"/>
      <protection locked="0"/>
    </xf>
    <xf numFmtId="0" fontId="4" fillId="24" borderId="14" xfId="0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25" borderId="12" xfId="0" applyFont="1" applyFill="1" applyBorder="1" applyAlignment="1" applyProtection="1">
      <alignment horizontal="left" vertical="center"/>
      <protection/>
    </xf>
    <xf numFmtId="0" fontId="4" fillId="25" borderId="13" xfId="0" applyFont="1" applyFill="1" applyBorder="1" applyAlignment="1" applyProtection="1">
      <alignment horizontal="left" vertical="center"/>
      <protection/>
    </xf>
    <xf numFmtId="0" fontId="4" fillId="25" borderId="11" xfId="0" applyFont="1" applyFill="1" applyBorder="1" applyAlignment="1" applyProtection="1">
      <alignment horizontal="left" vertical="center"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184" fontId="2" fillId="25" borderId="24" xfId="0" applyNumberFormat="1" applyFont="1" applyFill="1" applyBorder="1" applyAlignment="1" applyProtection="1">
      <alignment horizontal="center" vertical="center" wrapText="1"/>
      <protection/>
    </xf>
    <xf numFmtId="184" fontId="2" fillId="25" borderId="27" xfId="0" applyNumberFormat="1" applyFont="1" applyFill="1" applyBorder="1" applyAlignment="1" applyProtection="1">
      <alignment horizontal="center" vertical="center" wrapText="1"/>
      <protection/>
    </xf>
    <xf numFmtId="184" fontId="2" fillId="25" borderId="52" xfId="0" applyNumberFormat="1" applyFont="1" applyFill="1" applyBorder="1" applyAlignment="1" applyProtection="1">
      <alignment horizontal="center" vertical="center" wrapText="1"/>
      <protection/>
    </xf>
    <xf numFmtId="184" fontId="2" fillId="25" borderId="30" xfId="0" applyNumberFormat="1" applyFont="1" applyFill="1" applyBorder="1" applyAlignment="1" applyProtection="1">
      <alignment horizontal="center" vertical="center" wrapText="1"/>
      <protection/>
    </xf>
    <xf numFmtId="184" fontId="2" fillId="25" borderId="24" xfId="0" applyNumberFormat="1" applyFont="1" applyFill="1" applyBorder="1" applyAlignment="1" applyProtection="1">
      <alignment horizontal="left" vertical="center" wrapText="1" indent="1"/>
      <protection/>
    </xf>
    <xf numFmtId="184" fontId="2" fillId="25" borderId="27" xfId="0" applyNumberFormat="1" applyFont="1" applyFill="1" applyBorder="1" applyAlignment="1" applyProtection="1">
      <alignment horizontal="left" vertical="center" wrapText="1" indent="1"/>
      <protection/>
    </xf>
    <xf numFmtId="184" fontId="2" fillId="25" borderId="40" xfId="0" applyNumberFormat="1" applyFont="1" applyFill="1" applyBorder="1" applyAlignment="1" applyProtection="1">
      <alignment horizontal="left" vertical="center" wrapText="1"/>
      <protection/>
    </xf>
    <xf numFmtId="184" fontId="2" fillId="25" borderId="53" xfId="0" applyNumberFormat="1" applyFont="1" applyFill="1" applyBorder="1" applyAlignment="1" applyProtection="1">
      <alignment horizontal="left" vertical="center" wrapText="1"/>
      <protection/>
    </xf>
    <xf numFmtId="184" fontId="2" fillId="25" borderId="25" xfId="0" applyNumberFormat="1" applyFont="1" applyFill="1" applyBorder="1" applyAlignment="1" applyProtection="1">
      <alignment horizontal="left" vertical="center" wrapText="1"/>
      <protection/>
    </xf>
    <xf numFmtId="184" fontId="2" fillId="25" borderId="47" xfId="0" applyNumberFormat="1" applyFont="1" applyFill="1" applyBorder="1" applyAlignment="1" applyProtection="1">
      <alignment horizontal="left" vertical="center" wrapText="1"/>
      <protection/>
    </xf>
    <xf numFmtId="184" fontId="2" fillId="25" borderId="54" xfId="0" applyNumberFormat="1" applyFont="1" applyFill="1" applyBorder="1" applyAlignment="1" applyProtection="1">
      <alignment horizontal="center" vertical="center" wrapText="1"/>
      <protection/>
    </xf>
    <xf numFmtId="184" fontId="2" fillId="25" borderId="10" xfId="0" applyNumberFormat="1" applyFont="1" applyFill="1" applyBorder="1" applyAlignment="1" applyProtection="1">
      <alignment horizontal="center" vertical="center" wrapText="1"/>
      <protection/>
    </xf>
    <xf numFmtId="184" fontId="2" fillId="25" borderId="55" xfId="0" applyNumberFormat="1" applyFont="1" applyFill="1" applyBorder="1" applyAlignment="1" applyProtection="1">
      <alignment horizontal="center" vertical="center" wrapText="1"/>
      <protection/>
    </xf>
    <xf numFmtId="184" fontId="2" fillId="25" borderId="13" xfId="0" applyNumberFormat="1" applyFont="1" applyFill="1" applyBorder="1" applyAlignment="1" applyProtection="1">
      <alignment horizontal="left" vertical="center" wrapText="1"/>
      <protection/>
    </xf>
    <xf numFmtId="184" fontId="2" fillId="25" borderId="56" xfId="0" applyNumberFormat="1" applyFont="1" applyFill="1" applyBorder="1" applyAlignment="1" applyProtection="1">
      <alignment horizontal="center" vertical="center" wrapText="1"/>
      <protection/>
    </xf>
    <xf numFmtId="184" fontId="2" fillId="25" borderId="57" xfId="0" applyNumberFormat="1" applyFont="1" applyFill="1" applyBorder="1" applyAlignment="1" applyProtection="1">
      <alignment horizontal="center" vertical="center" wrapText="1"/>
      <protection/>
    </xf>
    <xf numFmtId="184" fontId="2" fillId="25" borderId="58" xfId="0" applyNumberFormat="1" applyFont="1" applyFill="1" applyBorder="1" applyAlignment="1" applyProtection="1">
      <alignment horizontal="center" vertical="center" wrapText="1"/>
      <protection/>
    </xf>
    <xf numFmtId="184" fontId="2" fillId="25" borderId="59" xfId="0" applyNumberFormat="1" applyFont="1" applyFill="1" applyBorder="1" applyAlignment="1" applyProtection="1">
      <alignment horizontal="center" vertical="center" wrapText="1"/>
      <protection/>
    </xf>
    <xf numFmtId="184" fontId="2" fillId="25" borderId="28" xfId="0" applyNumberFormat="1" applyFont="1" applyFill="1" applyBorder="1" applyAlignment="1" applyProtection="1">
      <alignment horizontal="left" vertical="center" wrapText="1" indent="1"/>
      <protection/>
    </xf>
    <xf numFmtId="184" fontId="2" fillId="25" borderId="15" xfId="0" applyNumberFormat="1" applyFont="1" applyFill="1" applyBorder="1" applyAlignment="1" applyProtection="1">
      <alignment horizontal="left" vertical="center" wrapText="1" indent="1"/>
      <protection/>
    </xf>
    <xf numFmtId="0" fontId="2" fillId="25" borderId="18" xfId="0" applyFont="1" applyFill="1" applyBorder="1" applyAlignment="1" applyProtection="1">
      <alignment horizontal="center" vertical="center"/>
      <protection/>
    </xf>
    <xf numFmtId="0" fontId="2" fillId="25" borderId="19" xfId="0" applyFont="1" applyFill="1" applyBorder="1" applyAlignment="1" applyProtection="1">
      <alignment horizontal="center" vertical="center"/>
      <protection/>
    </xf>
    <xf numFmtId="0" fontId="2" fillId="25" borderId="20" xfId="0" applyFont="1" applyFill="1" applyBorder="1" applyAlignment="1" applyProtection="1">
      <alignment horizontal="center" vertical="center"/>
      <protection/>
    </xf>
    <xf numFmtId="184" fontId="2" fillId="25" borderId="22" xfId="0" applyNumberFormat="1" applyFont="1" applyFill="1" applyBorder="1" applyAlignment="1" applyProtection="1">
      <alignment horizontal="left" vertical="center" wrapText="1"/>
      <protection/>
    </xf>
    <xf numFmtId="184" fontId="2" fillId="25" borderId="60" xfId="0" applyNumberFormat="1" applyFont="1" applyFill="1" applyBorder="1" applyAlignment="1" applyProtection="1">
      <alignment horizontal="left" vertical="center" wrapText="1"/>
      <protection/>
    </xf>
    <xf numFmtId="0" fontId="2" fillId="25" borderId="16" xfId="0" applyFont="1" applyFill="1" applyBorder="1" applyAlignment="1" applyProtection="1">
      <alignment horizontal="center" vertical="center" wrapText="1"/>
      <protection/>
    </xf>
    <xf numFmtId="0" fontId="2" fillId="25" borderId="14" xfId="0" applyFont="1" applyFill="1" applyBorder="1" applyAlignment="1" applyProtection="1">
      <alignment horizontal="center" vertical="center" wrapText="1"/>
      <protection/>
    </xf>
    <xf numFmtId="0" fontId="32" fillId="27" borderId="0" xfId="0" applyFont="1" applyFill="1" applyAlignment="1" applyProtection="1">
      <alignment horizontal="center"/>
      <protection/>
    </xf>
    <xf numFmtId="184" fontId="2" fillId="25" borderId="14" xfId="0" applyNumberFormat="1" applyFont="1" applyFill="1" applyBorder="1" applyAlignment="1" applyProtection="1">
      <alignment horizontal="center" vertical="center" wrapText="1"/>
      <protection/>
    </xf>
    <xf numFmtId="0" fontId="4" fillId="25" borderId="18" xfId="0" applyFont="1" applyFill="1" applyBorder="1" applyAlignment="1" applyProtection="1">
      <alignment horizontal="center" vertical="center" wrapText="1"/>
      <protection/>
    </xf>
    <xf numFmtId="0" fontId="4" fillId="25" borderId="19" xfId="0" applyFont="1" applyFill="1" applyBorder="1" applyAlignment="1" applyProtection="1">
      <alignment horizontal="center" vertical="center" wrapText="1"/>
      <protection/>
    </xf>
    <xf numFmtId="0" fontId="4" fillId="25" borderId="20" xfId="0" applyFont="1" applyFill="1" applyBorder="1" applyAlignment="1" applyProtection="1">
      <alignment horizontal="center" vertical="center" wrapText="1"/>
      <protection/>
    </xf>
    <xf numFmtId="0" fontId="2" fillId="25" borderId="16" xfId="0" applyFont="1" applyFill="1" applyBorder="1" applyAlignment="1" applyProtection="1">
      <alignment horizontal="center" vertical="center"/>
      <protection/>
    </xf>
    <xf numFmtId="0" fontId="2" fillId="25" borderId="14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25" borderId="14" xfId="0" applyFont="1" applyFill="1" applyBorder="1" applyAlignment="1" applyProtection="1">
      <alignment horizontal="center" vertical="center" wrapText="1"/>
      <protection/>
    </xf>
    <xf numFmtId="0" fontId="4" fillId="25" borderId="14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6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25" borderId="14" xfId="0" applyFont="1" applyFill="1" applyBorder="1" applyAlignment="1" applyProtection="1">
      <alignment horizontal="center" vertical="center"/>
      <protection/>
    </xf>
    <xf numFmtId="0" fontId="33" fillId="27" borderId="10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 wrapText="1"/>
      <protection/>
    </xf>
    <xf numFmtId="0" fontId="4" fillId="26" borderId="18" xfId="0" applyFont="1" applyFill="1" applyBorder="1" applyAlignment="1" applyProtection="1">
      <alignment horizontal="center" vertical="center" wrapText="1"/>
      <protection/>
    </xf>
    <xf numFmtId="0" fontId="4" fillId="26" borderId="19" xfId="0" applyFont="1" applyFill="1" applyBorder="1" applyAlignment="1" applyProtection="1">
      <alignment horizontal="center" vertical="center" wrapText="1"/>
      <protection/>
    </xf>
    <xf numFmtId="0" fontId="4" fillId="26" borderId="20" xfId="0" applyFont="1" applyFill="1" applyBorder="1" applyAlignment="1" applyProtection="1">
      <alignment horizontal="center" vertical="center" wrapText="1"/>
      <protection/>
    </xf>
    <xf numFmtId="0" fontId="4" fillId="26" borderId="14" xfId="0" applyFont="1" applyFill="1" applyBorder="1" applyAlignment="1" applyProtection="1">
      <alignment horizontal="center" vertical="center" wrapText="1"/>
      <protection/>
    </xf>
    <xf numFmtId="0" fontId="4" fillId="26" borderId="14" xfId="0" applyFont="1" applyFill="1" applyBorder="1" applyAlignment="1" applyProtection="1">
      <alignment horizontal="center" wrapText="1"/>
      <protection/>
    </xf>
    <xf numFmtId="0" fontId="4" fillId="26" borderId="14" xfId="0" applyFont="1" applyFill="1" applyBorder="1" applyAlignment="1" applyProtection="1">
      <alignment horizontal="center" textRotation="90" wrapText="1"/>
      <protection/>
    </xf>
    <xf numFmtId="0" fontId="4" fillId="26" borderId="26" xfId="0" applyFont="1" applyFill="1" applyBorder="1" applyAlignment="1" applyProtection="1">
      <alignment horizontal="center" textRotation="90" wrapText="1"/>
      <protection/>
    </xf>
    <xf numFmtId="0" fontId="4" fillId="26" borderId="21" xfId="0" applyFont="1" applyFill="1" applyBorder="1" applyAlignment="1" applyProtection="1">
      <alignment horizontal="center" textRotation="90" wrapText="1"/>
      <protection/>
    </xf>
    <xf numFmtId="0" fontId="4" fillId="26" borderId="16" xfId="0" applyFont="1" applyFill="1" applyBorder="1" applyAlignment="1" applyProtection="1">
      <alignment horizontal="center" textRotation="90" wrapText="1"/>
      <protection/>
    </xf>
    <xf numFmtId="0" fontId="12" fillId="27" borderId="0" xfId="0" applyFont="1" applyFill="1" applyAlignment="1">
      <alignment horizontal="center"/>
    </xf>
    <xf numFmtId="0" fontId="4" fillId="26" borderId="26" xfId="0" applyFont="1" applyFill="1" applyBorder="1" applyAlignment="1" applyProtection="1">
      <alignment horizontal="center" vertical="center" textRotation="90" wrapText="1"/>
      <protection/>
    </xf>
    <xf numFmtId="0" fontId="4" fillId="26" borderId="21" xfId="0" applyFont="1" applyFill="1" applyBorder="1" applyAlignment="1" applyProtection="1">
      <alignment horizontal="center" vertical="center" textRotation="90" wrapText="1"/>
      <protection/>
    </xf>
    <xf numFmtId="0" fontId="4" fillId="26" borderId="16" xfId="0" applyFont="1" applyFill="1" applyBorder="1" applyAlignment="1" applyProtection="1">
      <alignment horizontal="center" vertical="center" textRotation="90" wrapText="1"/>
      <protection/>
    </xf>
    <xf numFmtId="0" fontId="4" fillId="26" borderId="49" xfId="0" applyFont="1" applyFill="1" applyBorder="1" applyAlignment="1" applyProtection="1">
      <alignment horizontal="left" vertical="center"/>
      <protection/>
    </xf>
    <xf numFmtId="0" fontId="4" fillId="26" borderId="50" xfId="0" applyFont="1" applyFill="1" applyBorder="1" applyAlignment="1" applyProtection="1">
      <alignment horizontal="left" vertical="center"/>
      <protection/>
    </xf>
    <xf numFmtId="49" fontId="4" fillId="26" borderId="63" xfId="0" applyNumberFormat="1" applyFont="1" applyFill="1" applyBorder="1" applyAlignment="1" applyProtection="1">
      <alignment horizontal="left" vertical="center" indent="2"/>
      <protection/>
    </xf>
    <xf numFmtId="49" fontId="4" fillId="26" borderId="64" xfId="0" applyNumberFormat="1" applyFont="1" applyFill="1" applyBorder="1" applyAlignment="1" applyProtection="1">
      <alignment horizontal="left" vertical="center" indent="2"/>
      <protection/>
    </xf>
    <xf numFmtId="0" fontId="4" fillId="26" borderId="40" xfId="0" applyFont="1" applyFill="1" applyBorder="1" applyAlignment="1" applyProtection="1">
      <alignment horizontal="left" vertical="center"/>
      <protection/>
    </xf>
    <xf numFmtId="0" fontId="4" fillId="26" borderId="25" xfId="0" applyFont="1" applyFill="1" applyBorder="1" applyAlignment="1" applyProtection="1">
      <alignment horizontal="left" vertical="center"/>
      <protection/>
    </xf>
    <xf numFmtId="0" fontId="4" fillId="26" borderId="13" xfId="0" applyFont="1" applyFill="1" applyBorder="1" applyAlignment="1" applyProtection="1">
      <alignment horizontal="left" vertical="center"/>
      <protection/>
    </xf>
    <xf numFmtId="0" fontId="4" fillId="26" borderId="11" xfId="0" applyFont="1" applyFill="1" applyBorder="1" applyAlignment="1" applyProtection="1">
      <alignment horizontal="left" vertical="center"/>
      <protection/>
    </xf>
    <xf numFmtId="0" fontId="4" fillId="26" borderId="12" xfId="0" applyFont="1" applyFill="1" applyBorder="1" applyAlignment="1" applyProtection="1">
      <alignment horizontal="left" vertical="center"/>
      <protection/>
    </xf>
    <xf numFmtId="0" fontId="4" fillId="26" borderId="14" xfId="0" applyFont="1" applyFill="1" applyBorder="1" applyAlignment="1" applyProtection="1">
      <alignment horizontal="center" vertical="center"/>
      <protection/>
    </xf>
    <xf numFmtId="0" fontId="4" fillId="26" borderId="57" xfId="0" applyFont="1" applyFill="1" applyBorder="1" applyAlignment="1" applyProtection="1">
      <alignment horizontal="center" vertical="center"/>
      <protection/>
    </xf>
    <xf numFmtId="0" fontId="4" fillId="26" borderId="65" xfId="0" applyFont="1" applyFill="1" applyBorder="1" applyAlignment="1" applyProtection="1">
      <alignment horizontal="center" vertical="center"/>
      <protection/>
    </xf>
    <xf numFmtId="0" fontId="4" fillId="26" borderId="54" xfId="0" applyFont="1" applyFill="1" applyBorder="1" applyAlignment="1" applyProtection="1">
      <alignment horizontal="center" vertical="center"/>
      <protection/>
    </xf>
    <xf numFmtId="0" fontId="4" fillId="26" borderId="55" xfId="0" applyFont="1" applyFill="1" applyBorder="1" applyAlignment="1" applyProtection="1">
      <alignment horizontal="center" vertical="center"/>
      <protection/>
    </xf>
    <xf numFmtId="49" fontId="4" fillId="26" borderId="49" xfId="0" applyNumberFormat="1" applyFont="1" applyFill="1" applyBorder="1" applyAlignment="1" applyProtection="1">
      <alignment horizontal="left" vertical="center" indent="2"/>
      <protection/>
    </xf>
    <xf numFmtId="49" fontId="4" fillId="26" borderId="50" xfId="0" applyNumberFormat="1" applyFont="1" applyFill="1" applyBorder="1" applyAlignment="1" applyProtection="1">
      <alignment horizontal="left" vertical="center" indent="2"/>
      <protection/>
    </xf>
    <xf numFmtId="0" fontId="4" fillId="26" borderId="18" xfId="0" applyFont="1" applyFill="1" applyBorder="1" applyAlignment="1" applyProtection="1">
      <alignment horizontal="center" vertical="center"/>
      <protection/>
    </xf>
    <xf numFmtId="0" fontId="4" fillId="26" borderId="20" xfId="0" applyFont="1" applyFill="1" applyBorder="1" applyAlignment="1" applyProtection="1">
      <alignment horizontal="center" vertical="center"/>
      <protection/>
    </xf>
    <xf numFmtId="0" fontId="4" fillId="26" borderId="39" xfId="0" applyFont="1" applyFill="1" applyBorder="1" applyAlignment="1" applyProtection="1">
      <alignment horizontal="left" vertical="center"/>
      <protection/>
    </xf>
    <xf numFmtId="0" fontId="4" fillId="26" borderId="66" xfId="0" applyFont="1" applyFill="1" applyBorder="1" applyAlignment="1" applyProtection="1">
      <alignment horizontal="left" vertical="center"/>
      <protection/>
    </xf>
    <xf numFmtId="0" fontId="4" fillId="26" borderId="16" xfId="0" applyFont="1" applyFill="1" applyBorder="1" applyAlignment="1" applyProtection="1">
      <alignment horizontal="center" vertical="center"/>
      <protection/>
    </xf>
    <xf numFmtId="0" fontId="4" fillId="26" borderId="26" xfId="0" applyFont="1" applyFill="1" applyBorder="1" applyAlignment="1" applyProtection="1">
      <alignment horizontal="center" vertical="center" wrapText="1"/>
      <protection/>
    </xf>
    <xf numFmtId="0" fontId="4" fillId="26" borderId="16" xfId="0" applyFont="1" applyFill="1" applyBorder="1" applyAlignment="1" applyProtection="1">
      <alignment horizontal="center" vertical="center" wrapText="1"/>
      <protection/>
    </xf>
    <xf numFmtId="0" fontId="4" fillId="26" borderId="14" xfId="0" applyFont="1" applyFill="1" applyBorder="1" applyAlignment="1" applyProtection="1">
      <alignment horizontal="left" vertical="center"/>
      <protection/>
    </xf>
    <xf numFmtId="0" fontId="4" fillId="26" borderId="18" xfId="0" applyFont="1" applyFill="1" applyBorder="1" applyAlignment="1" applyProtection="1">
      <alignment horizontal="left" vertical="center"/>
      <protection/>
    </xf>
    <xf numFmtId="0" fontId="4" fillId="26" borderId="20" xfId="0" applyFont="1" applyFill="1" applyBorder="1" applyAlignment="1" applyProtection="1">
      <alignment horizontal="left" vertical="center"/>
      <protection/>
    </xf>
    <xf numFmtId="0" fontId="4" fillId="26" borderId="43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49" xfId="0" applyFont="1" applyFill="1" applyBorder="1" applyAlignment="1" applyProtection="1">
      <alignment horizontal="left" vertical="center"/>
      <protection/>
    </xf>
    <xf numFmtId="49" fontId="4" fillId="26" borderId="16" xfId="0" applyNumberFormat="1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40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left" vertical="center"/>
      <protection/>
    </xf>
    <xf numFmtId="0" fontId="4" fillId="0" borderId="67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2" fillId="0" borderId="49" xfId="0" applyFont="1" applyFill="1" applyBorder="1" applyAlignment="1" applyProtection="1">
      <alignment horizontal="left" vertical="center"/>
      <protection/>
    </xf>
    <xf numFmtId="0" fontId="7" fillId="27" borderId="0" xfId="0" applyFont="1" applyFill="1" applyBorder="1" applyAlignment="1" applyProtection="1">
      <alignment horizontal="center"/>
      <protection/>
    </xf>
    <xf numFmtId="49" fontId="4" fillId="26" borderId="56" xfId="0" applyNumberFormat="1" applyFont="1" applyFill="1" applyBorder="1" applyAlignment="1" applyProtection="1">
      <alignment horizontal="left" vertical="center" indent="2"/>
      <protection/>
    </xf>
    <xf numFmtId="49" fontId="4" fillId="26" borderId="68" xfId="0" applyNumberFormat="1" applyFont="1" applyFill="1" applyBorder="1" applyAlignment="1" applyProtection="1">
      <alignment horizontal="left" vertical="center" indent="2"/>
      <protection/>
    </xf>
    <xf numFmtId="0" fontId="2" fillId="26" borderId="14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right"/>
      <protection locked="0"/>
    </xf>
    <xf numFmtId="0" fontId="4" fillId="23" borderId="12" xfId="0" applyFont="1" applyFill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57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65" xfId="0" applyFont="1" applyBorder="1" applyAlignment="1" applyProtection="1">
      <alignment horizontal="center"/>
      <protection/>
    </xf>
    <xf numFmtId="0" fontId="4" fillId="0" borderId="54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55" xfId="0" applyFont="1" applyBorder="1" applyAlignment="1" applyProtection="1">
      <alignment horizontal="center"/>
      <protection/>
    </xf>
    <xf numFmtId="0" fontId="4" fillId="26" borderId="14" xfId="0" applyFont="1" applyFill="1" applyBorder="1" applyAlignment="1" applyProtection="1">
      <alignment horizontal="center"/>
      <protection/>
    </xf>
    <xf numFmtId="0" fontId="4" fillId="23" borderId="13" xfId="0" applyFont="1" applyFill="1" applyBorder="1" applyAlignment="1" applyProtection="1">
      <alignment horizontal="center"/>
      <protection/>
    </xf>
    <xf numFmtId="0" fontId="6" fillId="26" borderId="14" xfId="0" applyFont="1" applyFill="1" applyBorder="1" applyAlignment="1" applyProtection="1">
      <alignment horizontal="center" vertical="center"/>
      <protection/>
    </xf>
    <xf numFmtId="0" fontId="4" fillId="23" borderId="39" xfId="0" applyFont="1" applyFill="1" applyBorder="1" applyAlignment="1" applyProtection="1">
      <alignment horizontal="center"/>
      <protection/>
    </xf>
    <xf numFmtId="0" fontId="4" fillId="23" borderId="66" xfId="0" applyFont="1" applyFill="1" applyBorder="1" applyAlignment="1" applyProtection="1">
      <alignment horizontal="center"/>
      <protection/>
    </xf>
    <xf numFmtId="0" fontId="32" fillId="27" borderId="10" xfId="0" applyFont="1" applyFill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center" vertical="center"/>
      <protection/>
    </xf>
    <xf numFmtId="0" fontId="11" fillId="0" borderId="36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Vietec@2014#da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showGridLines="0" showZeros="0" zoomScalePageLayoutView="0" workbookViewId="0" topLeftCell="A25">
      <selection activeCell="B48" sqref="B48:C48"/>
    </sheetView>
  </sheetViews>
  <sheetFormatPr defaultColWidth="9.125" defaultRowHeight="14.25"/>
  <cols>
    <col min="1" max="1" width="4.50390625" style="1" customWidth="1"/>
    <col min="2" max="2" width="7.75390625" style="1" customWidth="1"/>
    <col min="3" max="3" width="18.25390625" style="1" customWidth="1"/>
    <col min="4" max="4" width="9.875" style="1" customWidth="1"/>
    <col min="5" max="5" width="13.125" style="1" customWidth="1"/>
    <col min="6" max="6" width="9.625" style="1" customWidth="1"/>
    <col min="7" max="7" width="29.625" style="1" customWidth="1"/>
    <col min="8" max="8" width="7.625" style="1" hidden="1" customWidth="1"/>
    <col min="9" max="9" width="4.625" style="1" hidden="1" customWidth="1"/>
    <col min="10" max="10" width="7.625" style="1" hidden="1" customWidth="1"/>
    <col min="11" max="11" width="4.625" style="1" hidden="1" customWidth="1"/>
    <col min="12" max="12" width="0.12890625" style="1" hidden="1" customWidth="1"/>
    <col min="13" max="13" width="4.125" style="1" hidden="1" customWidth="1"/>
    <col min="14" max="14" width="6.50390625" style="38" customWidth="1"/>
    <col min="15" max="15" width="13.75390625" style="38" customWidth="1"/>
    <col min="16" max="16" width="11.375" style="38" customWidth="1"/>
    <col min="17" max="17" width="10.625" style="38" customWidth="1"/>
    <col min="18" max="19" width="9.125" style="38" customWidth="1"/>
    <col min="20" max="20" width="9.00390625" style="38" customWidth="1"/>
    <col min="21" max="30" width="9.125" style="38" customWidth="1"/>
    <col min="31" max="45" width="9.00390625" style="38" customWidth="1"/>
    <col min="46" max="16384" width="9.125" style="1" customWidth="1"/>
  </cols>
  <sheetData>
    <row r="1" spans="1:13" ht="30" customHeight="1">
      <c r="A1" s="256" t="s">
        <v>75</v>
      </c>
      <c r="B1" s="256"/>
      <c r="C1" s="256"/>
      <c r="D1" s="256"/>
      <c r="E1" s="256"/>
      <c r="F1" s="256"/>
      <c r="G1" s="256"/>
      <c r="I1" s="9"/>
      <c r="J1" s="9"/>
      <c r="M1" s="1" t="s">
        <v>161</v>
      </c>
    </row>
    <row r="2" spans="1:13" ht="16.5" customHeight="1">
      <c r="A2" s="3"/>
      <c r="B2" s="3"/>
      <c r="C2" s="3"/>
      <c r="D2" s="3"/>
      <c r="E2" s="3"/>
      <c r="F2" s="110" t="s">
        <v>196</v>
      </c>
      <c r="G2" s="26" t="s">
        <v>155</v>
      </c>
      <c r="I2" s="9"/>
      <c r="J2" s="9"/>
      <c r="M2" s="1" t="s">
        <v>152</v>
      </c>
    </row>
    <row r="3" spans="1:13" ht="16.5" customHeight="1">
      <c r="A3" s="10" t="s">
        <v>0</v>
      </c>
      <c r="B3" s="7"/>
      <c r="C3" s="7"/>
      <c r="D3" s="7"/>
      <c r="E3" s="3"/>
      <c r="F3" s="3"/>
      <c r="G3" s="3"/>
      <c r="I3" s="9"/>
      <c r="J3" s="9"/>
      <c r="M3" s="1" t="s">
        <v>153</v>
      </c>
    </row>
    <row r="4" spans="1:13" ht="16.5" customHeight="1">
      <c r="A4" s="258" t="s">
        <v>212</v>
      </c>
      <c r="B4" s="258"/>
      <c r="C4" s="33" t="s">
        <v>277</v>
      </c>
      <c r="D4" s="107" t="s">
        <v>208</v>
      </c>
      <c r="E4" s="33" t="s">
        <v>17</v>
      </c>
      <c r="F4" s="107" t="s">
        <v>217</v>
      </c>
      <c r="G4" s="33" t="s">
        <v>282</v>
      </c>
      <c r="H4" s="11" t="s">
        <v>76</v>
      </c>
      <c r="I4" s="11" t="s">
        <v>16</v>
      </c>
      <c r="J4" s="11" t="s">
        <v>23</v>
      </c>
      <c r="K4" s="1" t="s">
        <v>4</v>
      </c>
      <c r="L4" s="1" t="s">
        <v>203</v>
      </c>
      <c r="M4" s="1" t="s">
        <v>154</v>
      </c>
    </row>
    <row r="5" spans="1:13" ht="16.5" customHeight="1">
      <c r="A5" s="259" t="s">
        <v>213</v>
      </c>
      <c r="B5" s="259"/>
      <c r="C5" s="34" t="s">
        <v>278</v>
      </c>
      <c r="D5" s="108" t="s">
        <v>209</v>
      </c>
      <c r="E5" s="34" t="s">
        <v>20</v>
      </c>
      <c r="F5" s="108" t="s">
        <v>218</v>
      </c>
      <c r="G5" s="34" t="s">
        <v>283</v>
      </c>
      <c r="H5" s="11" t="s">
        <v>24</v>
      </c>
      <c r="I5" s="11" t="s">
        <v>20</v>
      </c>
      <c r="J5" s="11" t="s">
        <v>3</v>
      </c>
      <c r="K5" s="1" t="s">
        <v>36</v>
      </c>
      <c r="L5" s="12" t="s">
        <v>250</v>
      </c>
      <c r="M5" s="1" t="s">
        <v>155</v>
      </c>
    </row>
    <row r="6" spans="1:13" ht="16.5" customHeight="1">
      <c r="A6" s="259" t="s">
        <v>214</v>
      </c>
      <c r="B6" s="259"/>
      <c r="C6" s="34" t="s">
        <v>279</v>
      </c>
      <c r="D6" s="108" t="s">
        <v>210</v>
      </c>
      <c r="E6" s="34" t="s">
        <v>197</v>
      </c>
      <c r="F6" s="108" t="s">
        <v>219</v>
      </c>
      <c r="G6" s="34"/>
      <c r="H6" s="11" t="s">
        <v>18</v>
      </c>
      <c r="I6" s="11" t="s">
        <v>21</v>
      </c>
      <c r="J6" s="11" t="s">
        <v>197</v>
      </c>
      <c r="K6" s="1" t="s">
        <v>5</v>
      </c>
      <c r="L6" s="13" t="s">
        <v>251</v>
      </c>
      <c r="M6" s="1" t="s">
        <v>156</v>
      </c>
    </row>
    <row r="7" spans="1:13" ht="16.5" customHeight="1">
      <c r="A7" s="259" t="s">
        <v>215</v>
      </c>
      <c r="B7" s="259"/>
      <c r="C7" s="34" t="s">
        <v>280</v>
      </c>
      <c r="D7" s="108" t="s">
        <v>211</v>
      </c>
      <c r="E7" s="34"/>
      <c r="F7" s="108" t="s">
        <v>220</v>
      </c>
      <c r="G7" s="230" t="s">
        <v>284</v>
      </c>
      <c r="H7" s="11" t="s">
        <v>19</v>
      </c>
      <c r="I7" s="11" t="s">
        <v>22</v>
      </c>
      <c r="J7" s="11" t="s">
        <v>198</v>
      </c>
      <c r="M7" s="1" t="s">
        <v>157</v>
      </c>
    </row>
    <row r="8" spans="1:13" ht="16.5" customHeight="1">
      <c r="A8" s="257" t="s">
        <v>216</v>
      </c>
      <c r="B8" s="257"/>
      <c r="C8" s="35" t="s">
        <v>281</v>
      </c>
      <c r="D8" s="109" t="s">
        <v>207</v>
      </c>
      <c r="E8" s="35" t="s">
        <v>251</v>
      </c>
      <c r="F8" s="109" t="s">
        <v>221</v>
      </c>
      <c r="G8" s="35" t="s">
        <v>285</v>
      </c>
      <c r="H8" s="11" t="s">
        <v>17</v>
      </c>
      <c r="M8" s="1" t="s">
        <v>158</v>
      </c>
    </row>
    <row r="9" spans="1:13" ht="16.5" customHeight="1">
      <c r="A9" s="4"/>
      <c r="B9" s="3"/>
      <c r="C9" s="3"/>
      <c r="D9" s="3"/>
      <c r="E9" s="3"/>
      <c r="F9" s="3"/>
      <c r="G9" s="3"/>
      <c r="H9" s="11" t="s">
        <v>26</v>
      </c>
      <c r="M9" s="1" t="s">
        <v>159</v>
      </c>
    </row>
    <row r="10" spans="1:8" ht="25.5">
      <c r="A10" s="140" t="s">
        <v>1</v>
      </c>
      <c r="B10" s="253" t="s">
        <v>121</v>
      </c>
      <c r="C10" s="253"/>
      <c r="D10" s="253" t="s">
        <v>180</v>
      </c>
      <c r="E10" s="253"/>
      <c r="F10" s="141" t="s">
        <v>131</v>
      </c>
      <c r="G10" s="140" t="s">
        <v>2</v>
      </c>
      <c r="H10" s="11" t="s">
        <v>25</v>
      </c>
    </row>
    <row r="11" spans="1:7" ht="16.5" customHeight="1">
      <c r="A11" s="177">
        <f>IF(B11&lt;&gt;"",1,0)</f>
        <v>1</v>
      </c>
      <c r="B11" s="254" t="s">
        <v>286</v>
      </c>
      <c r="C11" s="254"/>
      <c r="D11" s="241" t="s">
        <v>287</v>
      </c>
      <c r="E11" s="241"/>
      <c r="F11" s="180"/>
      <c r="G11" s="34" t="s">
        <v>283</v>
      </c>
    </row>
    <row r="12" spans="1:7" ht="16.5" customHeight="1">
      <c r="A12" s="178">
        <f>IF(B12&lt;&gt;"",A11+1,0)</f>
        <v>0</v>
      </c>
      <c r="B12" s="254"/>
      <c r="C12" s="248"/>
      <c r="D12" s="241"/>
      <c r="E12" s="241"/>
      <c r="F12" s="64"/>
      <c r="G12" s="66"/>
    </row>
    <row r="13" spans="1:7" ht="16.5" customHeight="1">
      <c r="A13" s="178">
        <f aca="true" t="shared" si="0" ref="A13:A40">IF(B13&lt;&gt;"",A12+1,0)</f>
        <v>0</v>
      </c>
      <c r="B13" s="254"/>
      <c r="C13" s="248"/>
      <c r="D13" s="241"/>
      <c r="E13" s="241"/>
      <c r="F13" s="64"/>
      <c r="G13" s="66"/>
    </row>
    <row r="14" spans="1:7" ht="16.5" customHeight="1">
      <c r="A14" s="178">
        <f t="shared" si="0"/>
        <v>0</v>
      </c>
      <c r="B14" s="254"/>
      <c r="C14" s="248"/>
      <c r="D14" s="241"/>
      <c r="E14" s="241"/>
      <c r="F14" s="64"/>
      <c r="G14" s="66"/>
    </row>
    <row r="15" spans="1:7" ht="16.5" customHeight="1">
      <c r="A15" s="178">
        <f t="shared" si="0"/>
        <v>0</v>
      </c>
      <c r="B15" s="254"/>
      <c r="C15" s="248"/>
      <c r="D15" s="241"/>
      <c r="E15" s="241"/>
      <c r="F15" s="64"/>
      <c r="G15" s="66"/>
    </row>
    <row r="16" spans="1:7" ht="16.5" customHeight="1">
      <c r="A16" s="178">
        <f t="shared" si="0"/>
        <v>0</v>
      </c>
      <c r="B16" s="247"/>
      <c r="C16" s="248"/>
      <c r="D16" s="241"/>
      <c r="E16" s="241"/>
      <c r="F16" s="64"/>
      <c r="G16" s="66"/>
    </row>
    <row r="17" spans="1:7" ht="16.5" customHeight="1">
      <c r="A17" s="178">
        <f t="shared" si="0"/>
        <v>0</v>
      </c>
      <c r="B17" s="247"/>
      <c r="C17" s="248"/>
      <c r="D17" s="241"/>
      <c r="E17" s="241"/>
      <c r="F17" s="64"/>
      <c r="G17" s="66"/>
    </row>
    <row r="18" spans="1:7" ht="16.5" customHeight="1">
      <c r="A18" s="178">
        <f t="shared" si="0"/>
        <v>0</v>
      </c>
      <c r="B18" s="247"/>
      <c r="C18" s="248"/>
      <c r="D18" s="241"/>
      <c r="E18" s="241"/>
      <c r="F18" s="64"/>
      <c r="G18" s="66"/>
    </row>
    <row r="19" spans="1:7" ht="16.5" customHeight="1">
      <c r="A19" s="178">
        <f t="shared" si="0"/>
        <v>0</v>
      </c>
      <c r="B19" s="247"/>
      <c r="C19" s="248"/>
      <c r="D19" s="241"/>
      <c r="E19" s="241"/>
      <c r="F19" s="64"/>
      <c r="G19" s="66"/>
    </row>
    <row r="20" spans="1:7" ht="16.5" customHeight="1">
      <c r="A20" s="178">
        <f t="shared" si="0"/>
        <v>0</v>
      </c>
      <c r="B20" s="247"/>
      <c r="C20" s="248"/>
      <c r="D20" s="241"/>
      <c r="E20" s="241"/>
      <c r="F20" s="64"/>
      <c r="G20" s="66"/>
    </row>
    <row r="21" spans="1:7" ht="16.5" customHeight="1">
      <c r="A21" s="178">
        <f t="shared" si="0"/>
        <v>0</v>
      </c>
      <c r="B21" s="247"/>
      <c r="C21" s="248"/>
      <c r="D21" s="241"/>
      <c r="E21" s="241"/>
      <c r="F21" s="64"/>
      <c r="G21" s="66"/>
    </row>
    <row r="22" spans="1:7" ht="16.5" customHeight="1">
      <c r="A22" s="178">
        <f t="shared" si="0"/>
        <v>0</v>
      </c>
      <c r="B22" s="247"/>
      <c r="C22" s="248"/>
      <c r="D22" s="241"/>
      <c r="E22" s="241"/>
      <c r="F22" s="64"/>
      <c r="G22" s="66"/>
    </row>
    <row r="23" spans="1:7" ht="16.5" customHeight="1">
      <c r="A23" s="178">
        <f t="shared" si="0"/>
        <v>0</v>
      </c>
      <c r="B23" s="247"/>
      <c r="C23" s="248"/>
      <c r="D23" s="241"/>
      <c r="E23" s="241"/>
      <c r="F23" s="64"/>
      <c r="G23" s="66"/>
    </row>
    <row r="24" spans="1:7" ht="16.5" customHeight="1">
      <c r="A24" s="178">
        <f t="shared" si="0"/>
        <v>0</v>
      </c>
      <c r="B24" s="249"/>
      <c r="C24" s="250"/>
      <c r="D24" s="241"/>
      <c r="E24" s="241"/>
      <c r="F24" s="64"/>
      <c r="G24" s="66"/>
    </row>
    <row r="25" spans="1:7" ht="16.5" customHeight="1">
      <c r="A25" s="178">
        <f t="shared" si="0"/>
        <v>0</v>
      </c>
      <c r="B25" s="251"/>
      <c r="C25" s="252"/>
      <c r="D25" s="241"/>
      <c r="E25" s="241"/>
      <c r="F25" s="64"/>
      <c r="G25" s="66"/>
    </row>
    <row r="26" spans="1:7" ht="16.5" customHeight="1">
      <c r="A26" s="178">
        <f t="shared" si="0"/>
        <v>0</v>
      </c>
      <c r="B26" s="251"/>
      <c r="C26" s="252"/>
      <c r="D26" s="241"/>
      <c r="E26" s="241"/>
      <c r="F26" s="64"/>
      <c r="G26" s="66"/>
    </row>
    <row r="27" spans="1:7" ht="16.5" customHeight="1">
      <c r="A27" s="178">
        <f t="shared" si="0"/>
        <v>0</v>
      </c>
      <c r="B27" s="241"/>
      <c r="C27" s="241"/>
      <c r="D27" s="241"/>
      <c r="E27" s="241"/>
      <c r="F27" s="64"/>
      <c r="G27" s="66"/>
    </row>
    <row r="28" spans="1:7" ht="16.5" customHeight="1">
      <c r="A28" s="178">
        <f t="shared" si="0"/>
        <v>0</v>
      </c>
      <c r="B28" s="241"/>
      <c r="C28" s="241"/>
      <c r="D28" s="241"/>
      <c r="E28" s="241"/>
      <c r="F28" s="64"/>
      <c r="G28" s="66"/>
    </row>
    <row r="29" spans="1:7" ht="16.5" customHeight="1">
      <c r="A29" s="178">
        <f t="shared" si="0"/>
        <v>0</v>
      </c>
      <c r="B29" s="241"/>
      <c r="C29" s="241"/>
      <c r="D29" s="241"/>
      <c r="E29" s="241"/>
      <c r="F29" s="64"/>
      <c r="G29" s="66"/>
    </row>
    <row r="30" spans="1:7" ht="16.5" customHeight="1">
      <c r="A30" s="178">
        <f t="shared" si="0"/>
        <v>0</v>
      </c>
      <c r="B30" s="241"/>
      <c r="C30" s="241"/>
      <c r="D30" s="241"/>
      <c r="E30" s="241"/>
      <c r="F30" s="64"/>
      <c r="G30" s="66"/>
    </row>
    <row r="31" spans="1:7" ht="16.5" customHeight="1">
      <c r="A31" s="178">
        <f t="shared" si="0"/>
        <v>0</v>
      </c>
      <c r="B31" s="241"/>
      <c r="C31" s="241"/>
      <c r="D31" s="241"/>
      <c r="E31" s="241"/>
      <c r="F31" s="64"/>
      <c r="G31" s="66"/>
    </row>
    <row r="32" spans="1:7" ht="16.5" customHeight="1">
      <c r="A32" s="178">
        <f t="shared" si="0"/>
        <v>0</v>
      </c>
      <c r="B32" s="241"/>
      <c r="C32" s="241"/>
      <c r="D32" s="241"/>
      <c r="E32" s="241"/>
      <c r="F32" s="64"/>
      <c r="G32" s="66"/>
    </row>
    <row r="33" spans="1:7" ht="16.5" customHeight="1">
      <c r="A33" s="178">
        <f t="shared" si="0"/>
        <v>0</v>
      </c>
      <c r="B33" s="241"/>
      <c r="C33" s="241"/>
      <c r="D33" s="241"/>
      <c r="E33" s="241"/>
      <c r="F33" s="64"/>
      <c r="G33" s="66"/>
    </row>
    <row r="34" spans="1:7" ht="16.5" customHeight="1">
      <c r="A34" s="178">
        <f t="shared" si="0"/>
        <v>0</v>
      </c>
      <c r="B34" s="241"/>
      <c r="C34" s="241"/>
      <c r="D34" s="241"/>
      <c r="E34" s="241"/>
      <c r="F34" s="64"/>
      <c r="G34" s="66"/>
    </row>
    <row r="35" spans="1:7" ht="16.5" customHeight="1">
      <c r="A35" s="178">
        <f t="shared" si="0"/>
        <v>0</v>
      </c>
      <c r="B35" s="241"/>
      <c r="C35" s="241"/>
      <c r="D35" s="241"/>
      <c r="E35" s="241"/>
      <c r="F35" s="64"/>
      <c r="G35" s="66"/>
    </row>
    <row r="36" spans="1:7" ht="16.5" customHeight="1">
      <c r="A36" s="178">
        <f t="shared" si="0"/>
        <v>0</v>
      </c>
      <c r="B36" s="241"/>
      <c r="C36" s="241"/>
      <c r="D36" s="241"/>
      <c r="E36" s="241"/>
      <c r="F36" s="64"/>
      <c r="G36" s="66"/>
    </row>
    <row r="37" spans="1:7" ht="16.5" customHeight="1">
      <c r="A37" s="178">
        <f t="shared" si="0"/>
        <v>0</v>
      </c>
      <c r="B37" s="241"/>
      <c r="C37" s="241"/>
      <c r="D37" s="241"/>
      <c r="E37" s="241"/>
      <c r="F37" s="64"/>
      <c r="G37" s="66"/>
    </row>
    <row r="38" spans="1:7" ht="16.5" customHeight="1">
      <c r="A38" s="178">
        <f t="shared" si="0"/>
        <v>0</v>
      </c>
      <c r="B38" s="241"/>
      <c r="C38" s="241"/>
      <c r="D38" s="241"/>
      <c r="E38" s="241"/>
      <c r="F38" s="64"/>
      <c r="G38" s="66"/>
    </row>
    <row r="39" spans="1:7" ht="16.5" customHeight="1">
      <c r="A39" s="178">
        <f t="shared" si="0"/>
        <v>0</v>
      </c>
      <c r="B39" s="241"/>
      <c r="C39" s="241"/>
      <c r="D39" s="241"/>
      <c r="E39" s="241"/>
      <c r="F39" s="64"/>
      <c r="G39" s="66"/>
    </row>
    <row r="40" spans="1:7" ht="16.5" customHeight="1">
      <c r="A40" s="179">
        <f t="shared" si="0"/>
        <v>0</v>
      </c>
      <c r="B40" s="240"/>
      <c r="C40" s="240"/>
      <c r="D40" s="240"/>
      <c r="E40" s="240"/>
      <c r="F40" s="65"/>
      <c r="G40" s="67"/>
    </row>
    <row r="41" spans="6:7" ht="14.25">
      <c r="F41" s="242" t="s">
        <v>288</v>
      </c>
      <c r="G41" s="242"/>
    </row>
    <row r="42" spans="2:7" ht="14.25">
      <c r="B42" s="243" t="s">
        <v>146</v>
      </c>
      <c r="C42" s="243"/>
      <c r="F42" s="243" t="s">
        <v>149</v>
      </c>
      <c r="G42" s="243"/>
    </row>
    <row r="43" spans="2:7" ht="14.25">
      <c r="B43" s="244" t="s">
        <v>147</v>
      </c>
      <c r="C43" s="244"/>
      <c r="F43" s="244" t="s">
        <v>148</v>
      </c>
      <c r="G43" s="244"/>
    </row>
    <row r="48" spans="2:7" ht="14.25">
      <c r="B48" s="246"/>
      <c r="C48" s="246"/>
      <c r="D48" s="36"/>
      <c r="E48" s="36"/>
      <c r="F48" s="245"/>
      <c r="G48" s="246"/>
    </row>
    <row r="50" spans="1:3" ht="14.25">
      <c r="A50" s="255" t="s">
        <v>160</v>
      </c>
      <c r="B50" s="255"/>
      <c r="C50" s="43">
        <v>2014</v>
      </c>
    </row>
  </sheetData>
  <sheetProtection password="9DDB" sheet="1" selectLockedCells="1"/>
  <mergeCells count="76">
    <mergeCell ref="A1:G1"/>
    <mergeCell ref="A8:B8"/>
    <mergeCell ref="A4:B4"/>
    <mergeCell ref="A5:B5"/>
    <mergeCell ref="A6:B6"/>
    <mergeCell ref="A7:B7"/>
    <mergeCell ref="A50:B50"/>
    <mergeCell ref="D17:E17"/>
    <mergeCell ref="D18:E18"/>
    <mergeCell ref="B29:C29"/>
    <mergeCell ref="B30:C30"/>
    <mergeCell ref="D29:E29"/>
    <mergeCell ref="D30:E30"/>
    <mergeCell ref="D25:E25"/>
    <mergeCell ref="D26:E26"/>
    <mergeCell ref="D27:E27"/>
    <mergeCell ref="D21:E21"/>
    <mergeCell ref="D22:E22"/>
    <mergeCell ref="D13:E13"/>
    <mergeCell ref="D14:E14"/>
    <mergeCell ref="D15:E15"/>
    <mergeCell ref="D16:E16"/>
    <mergeCell ref="D12:E12"/>
    <mergeCell ref="D19:E19"/>
    <mergeCell ref="D20:E20"/>
    <mergeCell ref="B18:C18"/>
    <mergeCell ref="B19:C19"/>
    <mergeCell ref="B20:C20"/>
    <mergeCell ref="B12:C12"/>
    <mergeCell ref="B21:C21"/>
    <mergeCell ref="D10:E10"/>
    <mergeCell ref="B17:C17"/>
    <mergeCell ref="B13:C13"/>
    <mergeCell ref="B14:C14"/>
    <mergeCell ref="B15:C15"/>
    <mergeCell ref="B16:C16"/>
    <mergeCell ref="B10:C10"/>
    <mergeCell ref="B11:C11"/>
    <mergeCell ref="D11:E11"/>
    <mergeCell ref="B31:C31"/>
    <mergeCell ref="B27:C27"/>
    <mergeCell ref="B28:C28"/>
    <mergeCell ref="B25:C25"/>
    <mergeCell ref="B26:C26"/>
    <mergeCell ref="B22:C22"/>
    <mergeCell ref="D33:E33"/>
    <mergeCell ref="D34:E34"/>
    <mergeCell ref="D35:E35"/>
    <mergeCell ref="B23:C23"/>
    <mergeCell ref="B24:C24"/>
    <mergeCell ref="B32:C32"/>
    <mergeCell ref="D24:E24"/>
    <mergeCell ref="D28:E28"/>
    <mergeCell ref="D23:E23"/>
    <mergeCell ref="D38:E38"/>
    <mergeCell ref="D36:E36"/>
    <mergeCell ref="D31:E31"/>
    <mergeCell ref="D32:E32"/>
    <mergeCell ref="D37:E37"/>
    <mergeCell ref="F43:G43"/>
    <mergeCell ref="F48:G48"/>
    <mergeCell ref="B48:C48"/>
    <mergeCell ref="B42:C42"/>
    <mergeCell ref="B43:C43"/>
    <mergeCell ref="F41:G41"/>
    <mergeCell ref="F42:G42"/>
    <mergeCell ref="D39:E39"/>
    <mergeCell ref="D40:E40"/>
    <mergeCell ref="B40:C40"/>
    <mergeCell ref="B33:C33"/>
    <mergeCell ref="B34:C34"/>
    <mergeCell ref="B36:C36"/>
    <mergeCell ref="B35:C35"/>
    <mergeCell ref="B37:C37"/>
    <mergeCell ref="B38:C38"/>
    <mergeCell ref="B39:C39"/>
  </mergeCells>
  <dataValidations count="7">
    <dataValidation type="list" operator="greaterThanOrEqual" allowBlank="1" showInputMessage="1" showErrorMessage="1" promptTitle="Chú ý!" prompt="Chọn một giá trị từ danh sách." sqref="G2">
      <formula1>$M$1:$M$9</formula1>
    </dataValidation>
    <dataValidation type="list" showInputMessage="1" showErrorMessage="1" promptTitle="Chú ý!!" prompt="Chọn một giá trị từ danh sách." errorTitle="Cảnh báo!" error="Ô này chỉ nhận giá trị từ danh sách. Hãy nhập lại!" sqref="E8">
      <formula1>$L$5:$L$6</formula1>
    </dataValidation>
    <dataValidation type="list" operator="greaterThanOrEqual" allowBlank="1" showInputMessage="1" showErrorMessage="1" promptTitle="Chú ý!" prompt="Chọn một giá trị từ danh sách." sqref="E6">
      <formula1>$J$5:$J$7</formula1>
    </dataValidation>
    <dataValidation type="list" operator="greaterThanOrEqual" allowBlank="1" showInputMessage="1" showErrorMessage="1" promptTitle="Chú ý!" prompt="Chọn một giá trị từ danh sách." sqref="E4">
      <formula1>$H$5:$H$10</formula1>
    </dataValidation>
    <dataValidation type="list" operator="greaterThanOrEqual" allowBlank="1" showInputMessage="1" showErrorMessage="1" promptTitle="Chú ý!" prompt="Chon một giá trị từ danh sách." sqref="E5">
      <formula1>$I$5:$I$7</formula1>
    </dataValidation>
    <dataValidation type="list" allowBlank="1" showInputMessage="1" showErrorMessage="1" promptTitle="Chú ý!" prompt="Chon một giá trị từ danh sách." sqref="E7">
      <formula1>$K$5:$K$6</formula1>
    </dataValidation>
    <dataValidation type="textLength" operator="equal" showInputMessage="1" showErrorMessage="1" promptTitle="Chú ý!" prompt="Nhập chính xác mã trường, theo bộ mã PEDC." errorTitle="Mã trường nhập chưa đúng." error="Nhập đủ 8 chữ số!" sqref="C5">
      <formula1>8</formula1>
    </dataValidation>
  </dataValidations>
  <printOptions horizontalCentered="1"/>
  <pageMargins left="0.49" right="0.17" top="0.85" bottom="0.19" header="0.39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422"/>
  <sheetViews>
    <sheetView showGridLines="0" showZeros="0" zoomScale="90" zoomScaleNormal="9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14" sqref="E14"/>
    </sheetView>
  </sheetViews>
  <sheetFormatPr defaultColWidth="9.00390625" defaultRowHeight="14.25"/>
  <cols>
    <col min="1" max="1" width="10.875" style="15" customWidth="1"/>
    <col min="2" max="2" width="8.625" style="15" customWidth="1"/>
    <col min="3" max="4" width="9.25390625" style="15" customWidth="1"/>
    <col min="5" max="16" width="6.875" style="15" customWidth="1"/>
    <col min="17" max="17" width="3.125" style="38" customWidth="1"/>
    <col min="18" max="20" width="3.125" style="23" customWidth="1"/>
    <col min="21" max="57" width="9.00390625" style="23" customWidth="1"/>
    <col min="58" max="16384" width="9.00390625" style="15" customWidth="1"/>
  </cols>
  <sheetData>
    <row r="1" spans="1:57" ht="18.75" customHeight="1">
      <c r="A1" s="14" t="s">
        <v>117</v>
      </c>
      <c r="B1" s="14"/>
      <c r="C1" s="14"/>
      <c r="D1" s="2"/>
      <c r="E1" s="5"/>
      <c r="F1" s="5"/>
      <c r="G1" s="5"/>
      <c r="H1" s="5"/>
      <c r="J1" s="289">
        <f>IF(COUNT(Q5:T37,0)+COUNT(D38:P38)=106,"","Còn lỗi. Kiểm tra lại!")</f>
      </c>
      <c r="K1" s="289"/>
      <c r="L1" s="289"/>
      <c r="M1" s="2"/>
      <c r="N1" s="5"/>
      <c r="O1" s="5"/>
      <c r="P1" s="5"/>
      <c r="AW1" s="28"/>
      <c r="AX1" s="28"/>
      <c r="AY1" s="28"/>
      <c r="AZ1" s="28"/>
      <c r="BA1" s="28"/>
      <c r="BB1" s="28"/>
      <c r="BC1" s="28"/>
      <c r="BD1" s="28"/>
      <c r="BE1" s="28"/>
    </row>
    <row r="2" spans="1:57" s="16" customFormat="1" ht="18.75" customHeight="1">
      <c r="A2" s="287" t="s">
        <v>39</v>
      </c>
      <c r="B2" s="287"/>
      <c r="C2" s="287"/>
      <c r="D2" s="294" t="s">
        <v>40</v>
      </c>
      <c r="E2" s="291" t="s">
        <v>66</v>
      </c>
      <c r="F2" s="292"/>
      <c r="G2" s="292"/>
      <c r="H2" s="292"/>
      <c r="I2" s="292"/>
      <c r="J2" s="293"/>
      <c r="K2" s="290" t="s">
        <v>13</v>
      </c>
      <c r="L2" s="290"/>
      <c r="M2" s="290"/>
      <c r="N2" s="282" t="s">
        <v>191</v>
      </c>
      <c r="O2" s="283"/>
      <c r="P2" s="284"/>
      <c r="Q2" s="38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8"/>
      <c r="AX2" s="28"/>
      <c r="AY2" s="28"/>
      <c r="AZ2" s="28"/>
      <c r="BA2" s="28"/>
      <c r="BB2" s="28"/>
      <c r="BC2" s="28"/>
      <c r="BD2" s="28"/>
      <c r="BE2" s="28"/>
    </row>
    <row r="3" spans="1:57" ht="35.25" customHeight="1">
      <c r="A3" s="288"/>
      <c r="B3" s="288"/>
      <c r="C3" s="288"/>
      <c r="D3" s="295"/>
      <c r="E3" s="105" t="s">
        <v>60</v>
      </c>
      <c r="F3" s="105" t="s">
        <v>61</v>
      </c>
      <c r="G3" s="105" t="s">
        <v>62</v>
      </c>
      <c r="H3" s="105" t="s">
        <v>63</v>
      </c>
      <c r="I3" s="105" t="s">
        <v>64</v>
      </c>
      <c r="J3" s="105" t="s">
        <v>65</v>
      </c>
      <c r="K3" s="104" t="s">
        <v>14</v>
      </c>
      <c r="L3" s="104" t="s">
        <v>41</v>
      </c>
      <c r="M3" s="104" t="s">
        <v>42</v>
      </c>
      <c r="N3" s="146" t="s">
        <v>44</v>
      </c>
      <c r="O3" s="146" t="s">
        <v>43</v>
      </c>
      <c r="P3" s="105" t="s">
        <v>233</v>
      </c>
      <c r="AW3" s="28"/>
      <c r="AX3" s="28"/>
      <c r="AY3" s="28"/>
      <c r="AZ3" s="28"/>
      <c r="BA3" s="28"/>
      <c r="BB3" s="28"/>
      <c r="BC3" s="28"/>
      <c r="BD3" s="28"/>
      <c r="BE3" s="28"/>
    </row>
    <row r="4" spans="1:57" ht="16.5" customHeight="1">
      <c r="A4" s="275" t="s">
        <v>46</v>
      </c>
      <c r="B4" s="275"/>
      <c r="C4" s="275"/>
      <c r="D4" s="73">
        <f aca="true" t="shared" si="0" ref="D4:D24">SUM(E4:J4)</f>
        <v>32</v>
      </c>
      <c r="E4" s="74">
        <f>E5+E6+E10+E12+E24</f>
        <v>0</v>
      </c>
      <c r="F4" s="74">
        <f aca="true" t="shared" si="1" ref="F4:P4">F5+F6+F10+F12+F24</f>
        <v>25</v>
      </c>
      <c r="G4" s="74">
        <f t="shared" si="1"/>
        <v>6</v>
      </c>
      <c r="H4" s="74">
        <f t="shared" si="1"/>
        <v>1</v>
      </c>
      <c r="I4" s="74">
        <f t="shared" si="1"/>
        <v>0</v>
      </c>
      <c r="J4" s="74">
        <f t="shared" si="1"/>
        <v>0</v>
      </c>
      <c r="K4" s="74">
        <f t="shared" si="1"/>
        <v>28</v>
      </c>
      <c r="L4" s="74">
        <f t="shared" si="1"/>
        <v>4</v>
      </c>
      <c r="M4" s="74">
        <f t="shared" si="1"/>
        <v>0</v>
      </c>
      <c r="N4" s="74">
        <f t="shared" si="1"/>
        <v>32</v>
      </c>
      <c r="O4" s="74">
        <f t="shared" si="1"/>
        <v>0</v>
      </c>
      <c r="P4" s="74">
        <f t="shared" si="1"/>
        <v>0</v>
      </c>
      <c r="AW4" s="28"/>
      <c r="AX4" s="28"/>
      <c r="AY4" s="28"/>
      <c r="AZ4" s="28"/>
      <c r="BA4" s="28"/>
      <c r="BB4" s="28"/>
      <c r="BC4" s="28"/>
      <c r="BD4" s="28"/>
      <c r="BE4" s="28"/>
    </row>
    <row r="5" spans="1:57" ht="16.5" customHeight="1">
      <c r="A5" s="276" t="s">
        <v>15</v>
      </c>
      <c r="B5" s="280" t="s">
        <v>47</v>
      </c>
      <c r="C5" s="281"/>
      <c r="D5" s="73">
        <f t="shared" si="0"/>
        <v>1</v>
      </c>
      <c r="E5" s="58"/>
      <c r="F5" s="58">
        <v>1</v>
      </c>
      <c r="G5" s="58"/>
      <c r="H5" s="58"/>
      <c r="I5" s="58"/>
      <c r="J5" s="58"/>
      <c r="K5" s="58">
        <v>1</v>
      </c>
      <c r="L5" s="58"/>
      <c r="M5" s="58"/>
      <c r="N5" s="39">
        <v>1</v>
      </c>
      <c r="O5" s="39"/>
      <c r="P5" s="57"/>
      <c r="Q5" s="62">
        <f>IF(SUM(E5:J5)&lt;&gt;SUM(K5:M5),"Er",)</f>
        <v>0</v>
      </c>
      <c r="R5" s="159">
        <f>IF(OR(N5&gt;D5,O5&gt;D5,P5&gt;MIN(N5,O5)),"Er",)</f>
        <v>0</v>
      </c>
      <c r="S5" s="160">
        <f>IF(COUNTIF(E5:P5,"*")&lt;&gt;0,"Er",)</f>
        <v>0</v>
      </c>
      <c r="AW5" s="28"/>
      <c r="AX5" s="28"/>
      <c r="AY5" s="28"/>
      <c r="AZ5" s="28"/>
      <c r="BA5" s="28"/>
      <c r="BB5" s="28"/>
      <c r="BC5" s="28"/>
      <c r="BD5" s="28"/>
      <c r="BE5" s="28"/>
    </row>
    <row r="6" spans="1:57" ht="16.5" customHeight="1">
      <c r="A6" s="277"/>
      <c r="B6" s="280" t="s">
        <v>48</v>
      </c>
      <c r="C6" s="281"/>
      <c r="D6" s="75">
        <f t="shared" si="0"/>
        <v>1</v>
      </c>
      <c r="E6" s="68">
        <v>0</v>
      </c>
      <c r="F6" s="68">
        <v>1</v>
      </c>
      <c r="G6" s="68">
        <v>0</v>
      </c>
      <c r="H6" s="68">
        <v>0</v>
      </c>
      <c r="I6" s="68">
        <v>0</v>
      </c>
      <c r="J6" s="68">
        <v>0</v>
      </c>
      <c r="K6" s="68">
        <v>1</v>
      </c>
      <c r="L6" s="68">
        <v>0</v>
      </c>
      <c r="M6" s="68">
        <v>0</v>
      </c>
      <c r="N6" s="68">
        <v>1</v>
      </c>
      <c r="O6" s="68">
        <v>0</v>
      </c>
      <c r="P6" s="68">
        <v>0</v>
      </c>
      <c r="Q6" s="62">
        <f aca="true" t="shared" si="2" ref="Q6:Q37">IF(SUM(E6:J6)&lt;&gt;SUM(K6:M6),"Er",)</f>
        <v>0</v>
      </c>
      <c r="R6" s="159">
        <f aca="true" t="shared" si="3" ref="R6:R37">IF(OR(N6&gt;D6,O6&gt;D6,P6&gt;MIN(N6,O6)),"Er",)</f>
        <v>0</v>
      </c>
      <c r="S6" s="160">
        <f aca="true" t="shared" si="4" ref="S6:S37">IF(COUNTIF(E6:P6,"*")&lt;&gt;0,"Er",)</f>
        <v>0</v>
      </c>
      <c r="AW6" s="28"/>
      <c r="AX6" s="28"/>
      <c r="AY6" s="28"/>
      <c r="AZ6" s="28"/>
      <c r="BA6" s="28"/>
      <c r="BB6" s="28"/>
      <c r="BC6" s="28"/>
      <c r="BD6" s="28"/>
      <c r="BE6" s="28"/>
    </row>
    <row r="7" spans="1:57" ht="16.5" customHeight="1">
      <c r="A7" s="277"/>
      <c r="B7" s="232" t="s">
        <v>264</v>
      </c>
      <c r="C7" s="217" t="s">
        <v>44</v>
      </c>
      <c r="D7" s="75">
        <f>SUM(E7:J7)</f>
        <v>0</v>
      </c>
      <c r="E7" s="68"/>
      <c r="F7" s="68"/>
      <c r="G7" s="68"/>
      <c r="H7" s="68"/>
      <c r="I7" s="68"/>
      <c r="J7" s="68"/>
      <c r="K7" s="68"/>
      <c r="L7" s="68"/>
      <c r="M7" s="68"/>
      <c r="N7" s="218"/>
      <c r="O7" s="218"/>
      <c r="P7" s="218"/>
      <c r="Q7" s="62">
        <f>IF(SUM(E7:J7)&lt;&gt;SUM(K7:M7),"Er",)</f>
        <v>0</v>
      </c>
      <c r="R7" s="159">
        <f>IF(OR(N7&gt;D7,O7&gt;D7,P7&gt;MIN(N7,O7)),"Er",)</f>
        <v>0</v>
      </c>
      <c r="S7" s="160">
        <f>IF(COUNTIF(E7:P7,"*")&lt;&gt;0,"Er",)</f>
        <v>0</v>
      </c>
      <c r="AW7" s="28"/>
      <c r="AX7" s="28"/>
      <c r="AY7" s="28"/>
      <c r="AZ7" s="28"/>
      <c r="BA7" s="28"/>
      <c r="BB7" s="28"/>
      <c r="BC7" s="28"/>
      <c r="BD7" s="28"/>
      <c r="BE7" s="28"/>
    </row>
    <row r="8" spans="1:57" ht="16.5" customHeight="1">
      <c r="A8" s="277"/>
      <c r="B8" s="235"/>
      <c r="C8" s="216" t="s">
        <v>43</v>
      </c>
      <c r="D8" s="75">
        <f>SUM(E8:J8)</f>
        <v>0</v>
      </c>
      <c r="E8" s="68"/>
      <c r="F8" s="68"/>
      <c r="G8" s="68"/>
      <c r="H8" s="68"/>
      <c r="I8" s="68"/>
      <c r="J8" s="68"/>
      <c r="K8" s="68"/>
      <c r="L8" s="68"/>
      <c r="M8" s="68"/>
      <c r="N8" s="218"/>
      <c r="O8" s="218"/>
      <c r="P8" s="218"/>
      <c r="Q8" s="62">
        <f>IF(SUM(E8:J8)&lt;&gt;SUM(K8:M8),"Er",)</f>
        <v>0</v>
      </c>
      <c r="R8" s="159">
        <f>IF(OR(N8&gt;D8,O8&gt;D8,P8&gt;MIN(N8,O8)),"Er",)</f>
        <v>0</v>
      </c>
      <c r="S8" s="160">
        <f>IF(COUNTIF(E8:P8,"*")&lt;&gt;0,"Er",)</f>
        <v>0</v>
      </c>
      <c r="AW8" s="28"/>
      <c r="AX8" s="28"/>
      <c r="AY8" s="28"/>
      <c r="AZ8" s="28"/>
      <c r="BA8" s="28"/>
      <c r="BB8" s="28"/>
      <c r="BC8" s="28"/>
      <c r="BD8" s="28"/>
      <c r="BE8" s="28"/>
    </row>
    <row r="9" spans="1:57" ht="16.5" customHeight="1">
      <c r="A9" s="272"/>
      <c r="B9" s="235"/>
      <c r="C9" s="216" t="s">
        <v>265</v>
      </c>
      <c r="D9" s="75">
        <f>SUM(E9:J9)</f>
        <v>0</v>
      </c>
      <c r="E9" s="68"/>
      <c r="F9" s="68"/>
      <c r="G9" s="68"/>
      <c r="H9" s="68"/>
      <c r="I9" s="68"/>
      <c r="J9" s="68"/>
      <c r="K9" s="68"/>
      <c r="L9" s="68"/>
      <c r="M9" s="68"/>
      <c r="N9" s="218"/>
      <c r="O9" s="218"/>
      <c r="P9" s="218"/>
      <c r="Q9" s="62">
        <f>IF(SUM(E9:J9)&lt;&gt;SUM(K9:M9),"Er",)</f>
        <v>0</v>
      </c>
      <c r="R9" s="159">
        <f>IF(OR(N9&gt;D9,O9&gt;D9,P9&gt;MIN(N9,O9)),"Er",)</f>
        <v>0</v>
      </c>
      <c r="S9" s="160">
        <f>IF(COUNTIF(E9:P9,"*")&lt;&gt;0,"Er",)</f>
        <v>0</v>
      </c>
      <c r="AW9" s="28"/>
      <c r="AX9" s="28"/>
      <c r="AY9" s="28"/>
      <c r="AZ9" s="28"/>
      <c r="BA9" s="28"/>
      <c r="BB9" s="28"/>
      <c r="BC9" s="28"/>
      <c r="BD9" s="28"/>
      <c r="BE9" s="28"/>
    </row>
    <row r="10" spans="1:57" ht="21.75" customHeight="1">
      <c r="A10" s="278" t="s">
        <v>259</v>
      </c>
      <c r="B10" s="285" t="s">
        <v>231</v>
      </c>
      <c r="C10" s="286"/>
      <c r="D10" s="73">
        <f>SUM(E10:J10)</f>
        <v>0</v>
      </c>
      <c r="E10" s="58"/>
      <c r="F10" s="58"/>
      <c r="G10" s="58"/>
      <c r="H10" s="58"/>
      <c r="I10" s="58"/>
      <c r="J10" s="58"/>
      <c r="K10" s="58"/>
      <c r="L10" s="58"/>
      <c r="M10" s="58"/>
      <c r="N10" s="151"/>
      <c r="O10" s="151"/>
      <c r="P10" s="151"/>
      <c r="Q10" s="62">
        <f t="shared" si="2"/>
        <v>0</v>
      </c>
      <c r="R10" s="159">
        <f t="shared" si="3"/>
        <v>0</v>
      </c>
      <c r="S10" s="160">
        <f t="shared" si="4"/>
        <v>0</v>
      </c>
      <c r="T10" s="260">
        <f>IF(SUM(D10:D11)&gt;1,"Er",)</f>
        <v>0</v>
      </c>
      <c r="AW10" s="28"/>
      <c r="AX10" s="28"/>
      <c r="AY10" s="28"/>
      <c r="AZ10" s="28"/>
      <c r="BA10" s="28"/>
      <c r="BB10" s="28"/>
      <c r="BC10" s="28"/>
      <c r="BD10" s="28"/>
      <c r="BE10" s="28"/>
    </row>
    <row r="11" spans="1:57" ht="21.75" customHeight="1">
      <c r="A11" s="279"/>
      <c r="B11" s="271" t="s">
        <v>230</v>
      </c>
      <c r="C11" s="239"/>
      <c r="D11" s="148">
        <f>SUM(E11:J11)</f>
        <v>1</v>
      </c>
      <c r="E11" s="150"/>
      <c r="F11" s="150">
        <v>1</v>
      </c>
      <c r="G11" s="150"/>
      <c r="H11" s="150"/>
      <c r="I11" s="150"/>
      <c r="J11" s="150"/>
      <c r="K11" s="150">
        <v>1</v>
      </c>
      <c r="L11" s="150"/>
      <c r="M11" s="150"/>
      <c r="N11" s="149">
        <v>1</v>
      </c>
      <c r="O11" s="149"/>
      <c r="P11" s="149"/>
      <c r="Q11" s="62">
        <f>IF(SUM(E11:J11)&lt;&gt;SUM(K11:M11),"Er",)</f>
        <v>0</v>
      </c>
      <c r="R11" s="159">
        <f t="shared" si="3"/>
        <v>0</v>
      </c>
      <c r="S11" s="160">
        <f t="shared" si="4"/>
        <v>0</v>
      </c>
      <c r="T11" s="261"/>
      <c r="AW11" s="28"/>
      <c r="AX11" s="28"/>
      <c r="AY11" s="28"/>
      <c r="AZ11" s="28"/>
      <c r="BA11" s="28"/>
      <c r="BB11" s="28"/>
      <c r="BC11" s="28"/>
      <c r="BD11" s="28"/>
      <c r="BE11" s="28"/>
    </row>
    <row r="12" spans="1:57" ht="16.5" customHeight="1">
      <c r="A12" s="268" t="s">
        <v>193</v>
      </c>
      <c r="B12" s="269"/>
      <c r="C12" s="270"/>
      <c r="D12" s="73">
        <f t="shared" si="0"/>
        <v>27</v>
      </c>
      <c r="E12" s="73">
        <f>SUM(E16:E23)</f>
        <v>0</v>
      </c>
      <c r="F12" s="73">
        <f aca="true" t="shared" si="5" ref="F12:P12">SUM(F16:F23)</f>
        <v>21</v>
      </c>
      <c r="G12" s="73">
        <f t="shared" si="5"/>
        <v>6</v>
      </c>
      <c r="H12" s="73">
        <f t="shared" si="5"/>
        <v>0</v>
      </c>
      <c r="I12" s="73">
        <f t="shared" si="5"/>
        <v>0</v>
      </c>
      <c r="J12" s="73">
        <f t="shared" si="5"/>
        <v>0</v>
      </c>
      <c r="K12" s="73">
        <f t="shared" si="5"/>
        <v>24</v>
      </c>
      <c r="L12" s="73">
        <f t="shared" si="5"/>
        <v>3</v>
      </c>
      <c r="M12" s="73">
        <f t="shared" si="5"/>
        <v>0</v>
      </c>
      <c r="N12" s="73">
        <f t="shared" si="5"/>
        <v>27</v>
      </c>
      <c r="O12" s="73">
        <f t="shared" si="5"/>
        <v>0</v>
      </c>
      <c r="P12" s="73">
        <f t="shared" si="5"/>
        <v>0</v>
      </c>
      <c r="Q12" s="62">
        <f t="shared" si="2"/>
        <v>0</v>
      </c>
      <c r="R12" s="159">
        <f t="shared" si="3"/>
        <v>0</v>
      </c>
      <c r="S12" s="160">
        <f t="shared" si="4"/>
        <v>0</v>
      </c>
      <c r="AW12" s="28"/>
      <c r="AX12" s="28"/>
      <c r="AY12" s="28"/>
      <c r="AZ12" s="28"/>
      <c r="BA12" s="28"/>
      <c r="BB12" s="28"/>
      <c r="BC12" s="28"/>
      <c r="BD12" s="28"/>
      <c r="BE12" s="28"/>
    </row>
    <row r="13" spans="1:57" ht="16.5" customHeight="1">
      <c r="A13" s="232" t="s">
        <v>264</v>
      </c>
      <c r="B13" s="266" t="s">
        <v>44</v>
      </c>
      <c r="C13" s="267"/>
      <c r="D13" s="76">
        <f>SUM(E13:J13)</f>
        <v>0</v>
      </c>
      <c r="E13" s="57"/>
      <c r="F13" s="57"/>
      <c r="G13" s="57"/>
      <c r="H13" s="57"/>
      <c r="I13" s="57"/>
      <c r="J13" s="57"/>
      <c r="K13" s="57"/>
      <c r="L13" s="57"/>
      <c r="M13" s="57"/>
      <c r="N13" s="218"/>
      <c r="O13" s="218"/>
      <c r="P13" s="218"/>
      <c r="Q13" s="62">
        <f>IF(SUM(E13:J13)&lt;&gt;SUM(K13:M13),"Er",)</f>
        <v>0</v>
      </c>
      <c r="R13" s="159">
        <f>IF(OR(N13&gt;D13,O13&gt;D13,P13&gt;MIN(N13,O13)),"Er",)</f>
        <v>0</v>
      </c>
      <c r="S13" s="160">
        <f>IF(COUNTIF(E13:P13,"*")&lt;&gt;0,"Er",)</f>
        <v>0</v>
      </c>
      <c r="AW13" s="28"/>
      <c r="AX13" s="28"/>
      <c r="AY13" s="28"/>
      <c r="AZ13" s="28"/>
      <c r="BA13" s="28"/>
      <c r="BB13" s="28"/>
      <c r="BC13" s="28"/>
      <c r="BD13" s="28"/>
      <c r="BE13" s="28"/>
    </row>
    <row r="14" spans="1:57" ht="16.5" customHeight="1">
      <c r="A14" s="235"/>
      <c r="B14" s="266" t="s">
        <v>43</v>
      </c>
      <c r="C14" s="267"/>
      <c r="D14" s="76">
        <f>SUM(E14:J14)</f>
        <v>0</v>
      </c>
      <c r="E14" s="57"/>
      <c r="F14" s="57"/>
      <c r="G14" s="57"/>
      <c r="H14" s="57"/>
      <c r="I14" s="57"/>
      <c r="J14" s="57"/>
      <c r="K14" s="57"/>
      <c r="L14" s="57"/>
      <c r="M14" s="57"/>
      <c r="N14" s="218"/>
      <c r="O14" s="218"/>
      <c r="P14" s="218"/>
      <c r="Q14" s="62">
        <f>IF(SUM(E14:J14)&lt;&gt;SUM(K14:M14),"Er",)</f>
        <v>0</v>
      </c>
      <c r="R14" s="159">
        <f>IF(OR(N14&gt;D14,O14&gt;D14,P14&gt;MIN(N14,O14)),"Er",)</f>
        <v>0</v>
      </c>
      <c r="S14" s="160">
        <f>IF(COUNTIF(E14:P14,"*")&lt;&gt;0,"Er",)</f>
        <v>0</v>
      </c>
      <c r="AW14" s="28"/>
      <c r="AX14" s="28"/>
      <c r="AY14" s="28"/>
      <c r="AZ14" s="28"/>
      <c r="BA14" s="28"/>
      <c r="BB14" s="28"/>
      <c r="BC14" s="28"/>
      <c r="BD14" s="28"/>
      <c r="BE14" s="28"/>
    </row>
    <row r="15" spans="1:57" ht="16.5" customHeight="1">
      <c r="A15" s="235"/>
      <c r="B15" s="266" t="s">
        <v>189</v>
      </c>
      <c r="C15" s="267"/>
      <c r="D15" s="76">
        <f>SUM(E15:J15)</f>
        <v>0</v>
      </c>
      <c r="E15" s="57"/>
      <c r="F15" s="57"/>
      <c r="G15" s="57"/>
      <c r="H15" s="57"/>
      <c r="I15" s="57"/>
      <c r="J15" s="57"/>
      <c r="K15" s="57"/>
      <c r="L15" s="57"/>
      <c r="M15" s="57"/>
      <c r="N15" s="218"/>
      <c r="O15" s="218"/>
      <c r="P15" s="218"/>
      <c r="Q15" s="62">
        <f>IF(SUM(E15:J15)&lt;&gt;SUM(K15:M15),"Er",)</f>
        <v>0</v>
      </c>
      <c r="R15" s="159">
        <f>IF(OR(N15&gt;D15,O15&gt;D15,P15&gt;MIN(N15,O15)),"Er",)</f>
        <v>0</v>
      </c>
      <c r="S15" s="160">
        <f>IF(COUNTIF(E15:P15,"*")&lt;&gt;0,"Er",)</f>
        <v>0</v>
      </c>
      <c r="AW15" s="28"/>
      <c r="AX15" s="28"/>
      <c r="AY15" s="28"/>
      <c r="AZ15" s="28"/>
      <c r="BA15" s="28"/>
      <c r="BB15" s="28"/>
      <c r="BC15" s="28"/>
      <c r="BD15" s="28"/>
      <c r="BE15" s="28"/>
    </row>
    <row r="16" spans="1:57" ht="16.5" customHeight="1">
      <c r="A16" s="232" t="s">
        <v>194</v>
      </c>
      <c r="B16" s="266" t="s">
        <v>17</v>
      </c>
      <c r="C16" s="267"/>
      <c r="D16" s="76">
        <f t="shared" si="0"/>
        <v>21</v>
      </c>
      <c r="E16" s="57"/>
      <c r="F16" s="57">
        <v>15</v>
      </c>
      <c r="G16" s="57">
        <v>6</v>
      </c>
      <c r="H16" s="57"/>
      <c r="I16" s="57"/>
      <c r="J16" s="57"/>
      <c r="K16" s="57">
        <v>20</v>
      </c>
      <c r="L16" s="57">
        <v>1</v>
      </c>
      <c r="M16" s="57"/>
      <c r="N16" s="39">
        <v>21</v>
      </c>
      <c r="O16" s="39"/>
      <c r="P16" s="39"/>
      <c r="Q16" s="62">
        <f t="shared" si="2"/>
        <v>0</v>
      </c>
      <c r="R16" s="159">
        <f t="shared" si="3"/>
        <v>0</v>
      </c>
      <c r="S16" s="160">
        <f t="shared" si="4"/>
        <v>0</v>
      </c>
      <c r="AW16" s="28"/>
      <c r="AX16" s="28"/>
      <c r="AY16" s="28"/>
      <c r="AZ16" s="28"/>
      <c r="BA16" s="28"/>
      <c r="BB16" s="28"/>
      <c r="BC16" s="28"/>
      <c r="BD16" s="28"/>
      <c r="BE16" s="28"/>
    </row>
    <row r="17" spans="1:57" ht="16.5" customHeight="1">
      <c r="A17" s="235"/>
      <c r="B17" s="266" t="s">
        <v>49</v>
      </c>
      <c r="C17" s="267"/>
      <c r="D17" s="77">
        <f t="shared" si="0"/>
        <v>1</v>
      </c>
      <c r="E17" s="39"/>
      <c r="F17" s="39">
        <v>1</v>
      </c>
      <c r="G17" s="39"/>
      <c r="H17" s="39"/>
      <c r="I17" s="39"/>
      <c r="J17" s="39"/>
      <c r="K17" s="39"/>
      <c r="L17" s="39">
        <v>1</v>
      </c>
      <c r="M17" s="39"/>
      <c r="N17" s="39">
        <v>1</v>
      </c>
      <c r="O17" s="39"/>
      <c r="P17" s="39"/>
      <c r="Q17" s="62">
        <f t="shared" si="2"/>
        <v>0</v>
      </c>
      <c r="R17" s="159">
        <f t="shared" si="3"/>
        <v>0</v>
      </c>
      <c r="S17" s="160">
        <f t="shared" si="4"/>
        <v>0</v>
      </c>
      <c r="AW17" s="28"/>
      <c r="AX17" s="28"/>
      <c r="AY17" s="28"/>
      <c r="AZ17" s="28"/>
      <c r="BA17" s="28"/>
      <c r="BB17" s="28"/>
      <c r="BC17" s="28"/>
      <c r="BD17" s="28"/>
      <c r="BE17" s="28"/>
    </row>
    <row r="18" spans="1:57" ht="16.5" customHeight="1">
      <c r="A18" s="235"/>
      <c r="B18" s="266" t="s">
        <v>50</v>
      </c>
      <c r="C18" s="267"/>
      <c r="D18" s="77">
        <f t="shared" si="0"/>
        <v>1</v>
      </c>
      <c r="E18" s="39"/>
      <c r="F18" s="39">
        <v>1</v>
      </c>
      <c r="G18" s="39"/>
      <c r="H18" s="39"/>
      <c r="I18" s="39"/>
      <c r="J18" s="39"/>
      <c r="K18" s="39">
        <v>1</v>
      </c>
      <c r="L18" s="39"/>
      <c r="M18" s="39"/>
      <c r="N18" s="39">
        <v>1</v>
      </c>
      <c r="O18" s="39"/>
      <c r="P18" s="39"/>
      <c r="Q18" s="62">
        <f t="shared" si="2"/>
        <v>0</v>
      </c>
      <c r="R18" s="159">
        <f t="shared" si="3"/>
        <v>0</v>
      </c>
      <c r="S18" s="160">
        <f t="shared" si="4"/>
        <v>0</v>
      </c>
      <c r="AW18" s="28"/>
      <c r="AX18" s="28"/>
      <c r="AY18" s="28"/>
      <c r="AZ18" s="28"/>
      <c r="BA18" s="28"/>
      <c r="BB18" s="28"/>
      <c r="BC18" s="28"/>
      <c r="BD18" s="28"/>
      <c r="BE18" s="28"/>
    </row>
    <row r="19" spans="1:57" ht="16.5" customHeight="1">
      <c r="A19" s="235"/>
      <c r="B19" s="266" t="s">
        <v>51</v>
      </c>
      <c r="C19" s="267"/>
      <c r="D19" s="77">
        <f t="shared" si="0"/>
        <v>1</v>
      </c>
      <c r="E19" s="39"/>
      <c r="F19" s="39">
        <v>1</v>
      </c>
      <c r="G19" s="39"/>
      <c r="H19" s="39"/>
      <c r="I19" s="39"/>
      <c r="J19" s="39"/>
      <c r="K19" s="39">
        <v>1</v>
      </c>
      <c r="L19" s="39"/>
      <c r="M19" s="39"/>
      <c r="N19" s="39">
        <v>1</v>
      </c>
      <c r="O19" s="39"/>
      <c r="P19" s="39"/>
      <c r="Q19" s="62">
        <f t="shared" si="2"/>
        <v>0</v>
      </c>
      <c r="R19" s="159">
        <f t="shared" si="3"/>
        <v>0</v>
      </c>
      <c r="S19" s="160">
        <f t="shared" si="4"/>
        <v>0</v>
      </c>
      <c r="AW19" s="28"/>
      <c r="AX19" s="28"/>
      <c r="AY19" s="28"/>
      <c r="AZ19" s="28"/>
      <c r="BA19" s="28"/>
      <c r="BB19" s="28"/>
      <c r="BC19" s="28"/>
      <c r="BD19" s="28"/>
      <c r="BE19" s="28"/>
    </row>
    <row r="20" spans="1:57" ht="16.5" customHeight="1">
      <c r="A20" s="235"/>
      <c r="B20" s="266" t="s">
        <v>52</v>
      </c>
      <c r="C20" s="267"/>
      <c r="D20" s="77">
        <f t="shared" si="0"/>
        <v>1</v>
      </c>
      <c r="E20" s="39"/>
      <c r="F20" s="39">
        <v>1</v>
      </c>
      <c r="G20" s="39"/>
      <c r="H20" s="39"/>
      <c r="I20" s="39"/>
      <c r="J20" s="39"/>
      <c r="K20" s="39"/>
      <c r="L20" s="39">
        <v>1</v>
      </c>
      <c r="M20" s="39"/>
      <c r="N20" s="39">
        <v>1</v>
      </c>
      <c r="O20" s="39"/>
      <c r="P20" s="39"/>
      <c r="Q20" s="62">
        <f t="shared" si="2"/>
        <v>0</v>
      </c>
      <c r="R20" s="159">
        <f t="shared" si="3"/>
        <v>0</v>
      </c>
      <c r="S20" s="160">
        <f t="shared" si="4"/>
        <v>0</v>
      </c>
      <c r="AW20" s="28"/>
      <c r="AX20" s="28"/>
      <c r="AY20" s="28"/>
      <c r="AZ20" s="28"/>
      <c r="BA20" s="28"/>
      <c r="BB20" s="28"/>
      <c r="BC20" s="28"/>
      <c r="BD20" s="28"/>
      <c r="BE20" s="28"/>
    </row>
    <row r="21" spans="1:57" ht="16.5" customHeight="1">
      <c r="A21" s="235"/>
      <c r="B21" s="266" t="s">
        <v>53</v>
      </c>
      <c r="C21" s="267"/>
      <c r="D21" s="77">
        <f t="shared" si="0"/>
        <v>0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62">
        <f t="shared" si="2"/>
        <v>0</v>
      </c>
      <c r="R21" s="159">
        <f t="shared" si="3"/>
        <v>0</v>
      </c>
      <c r="S21" s="160">
        <f t="shared" si="4"/>
        <v>0</v>
      </c>
      <c r="AW21" s="28"/>
      <c r="AX21" s="28"/>
      <c r="AY21" s="28"/>
      <c r="AZ21" s="28"/>
      <c r="BA21" s="28"/>
      <c r="BB21" s="28"/>
      <c r="BC21" s="28"/>
      <c r="BD21" s="28"/>
      <c r="BE21" s="28"/>
    </row>
    <row r="22" spans="1:57" ht="16.5" customHeight="1">
      <c r="A22" s="235"/>
      <c r="B22" s="266" t="s">
        <v>54</v>
      </c>
      <c r="C22" s="267"/>
      <c r="D22" s="77">
        <f t="shared" si="0"/>
        <v>2</v>
      </c>
      <c r="E22" s="39"/>
      <c r="F22" s="39">
        <v>2</v>
      </c>
      <c r="G22" s="39"/>
      <c r="H22" s="39"/>
      <c r="I22" s="39"/>
      <c r="J22" s="39"/>
      <c r="K22" s="39">
        <v>2</v>
      </c>
      <c r="L22" s="39"/>
      <c r="M22" s="39"/>
      <c r="N22" s="39">
        <v>2</v>
      </c>
      <c r="O22" s="39"/>
      <c r="P22" s="39"/>
      <c r="Q22" s="62">
        <f t="shared" si="2"/>
        <v>0</v>
      </c>
      <c r="R22" s="159">
        <f t="shared" si="3"/>
        <v>0</v>
      </c>
      <c r="S22" s="160">
        <f t="shared" si="4"/>
        <v>0</v>
      </c>
      <c r="AW22" s="28"/>
      <c r="AX22" s="28"/>
      <c r="AY22" s="28"/>
      <c r="AZ22" s="28"/>
      <c r="BA22" s="28"/>
      <c r="BB22" s="28"/>
      <c r="BC22" s="28"/>
      <c r="BD22" s="28"/>
      <c r="BE22" s="28"/>
    </row>
    <row r="23" spans="1:57" ht="16.5" customHeight="1">
      <c r="A23" s="236"/>
      <c r="B23" s="237" t="s">
        <v>55</v>
      </c>
      <c r="C23" s="238"/>
      <c r="D23" s="75">
        <f>SUM(E23:J23)</f>
        <v>0</v>
      </c>
      <c r="E23" s="41"/>
      <c r="F23" s="41"/>
      <c r="G23" s="41"/>
      <c r="H23" s="41"/>
      <c r="I23" s="41"/>
      <c r="J23" s="41"/>
      <c r="K23" s="41"/>
      <c r="L23" s="41"/>
      <c r="M23" s="41"/>
      <c r="N23" s="39"/>
      <c r="O23" s="39"/>
      <c r="P23" s="41"/>
      <c r="Q23" s="62">
        <f t="shared" si="2"/>
        <v>0</v>
      </c>
      <c r="R23" s="159">
        <f t="shared" si="3"/>
        <v>0</v>
      </c>
      <c r="S23" s="160">
        <f t="shared" si="4"/>
        <v>0</v>
      </c>
      <c r="AW23" s="28"/>
      <c r="AX23" s="28"/>
      <c r="AY23" s="28"/>
      <c r="AZ23" s="28"/>
      <c r="BA23" s="28"/>
      <c r="BB23" s="28"/>
      <c r="BC23" s="28"/>
      <c r="BD23" s="28"/>
      <c r="BE23" s="28"/>
    </row>
    <row r="24" spans="1:57" ht="16.5" customHeight="1">
      <c r="A24" s="268" t="s">
        <v>195</v>
      </c>
      <c r="B24" s="269"/>
      <c r="C24" s="270"/>
      <c r="D24" s="73">
        <f t="shared" si="0"/>
        <v>3</v>
      </c>
      <c r="E24" s="73">
        <f>SUM(E25:E35)-E29</f>
        <v>0</v>
      </c>
      <c r="F24" s="73">
        <f aca="true" t="shared" si="6" ref="F24:P24">SUM(F25:F35)-F29</f>
        <v>2</v>
      </c>
      <c r="G24" s="73">
        <f t="shared" si="6"/>
        <v>0</v>
      </c>
      <c r="H24" s="73">
        <f t="shared" si="6"/>
        <v>1</v>
      </c>
      <c r="I24" s="73">
        <f t="shared" si="6"/>
        <v>0</v>
      </c>
      <c r="J24" s="73">
        <f t="shared" si="6"/>
        <v>0</v>
      </c>
      <c r="K24" s="73">
        <f t="shared" si="6"/>
        <v>2</v>
      </c>
      <c r="L24" s="73">
        <f t="shared" si="6"/>
        <v>1</v>
      </c>
      <c r="M24" s="73">
        <f t="shared" si="6"/>
        <v>0</v>
      </c>
      <c r="N24" s="73">
        <f t="shared" si="6"/>
        <v>3</v>
      </c>
      <c r="O24" s="73">
        <f t="shared" si="6"/>
        <v>0</v>
      </c>
      <c r="P24" s="73">
        <f t="shared" si="6"/>
        <v>0</v>
      </c>
      <c r="Q24" s="62">
        <f t="shared" si="2"/>
        <v>0</v>
      </c>
      <c r="R24" s="159">
        <f t="shared" si="3"/>
        <v>0</v>
      </c>
      <c r="S24" s="160">
        <f t="shared" si="4"/>
        <v>0</v>
      </c>
      <c r="AW24" s="28"/>
      <c r="AX24" s="28"/>
      <c r="AY24" s="28"/>
      <c r="AZ24" s="28"/>
      <c r="BA24" s="28"/>
      <c r="BB24" s="28"/>
      <c r="BC24" s="28"/>
      <c r="BD24" s="28"/>
      <c r="BE24" s="28"/>
    </row>
    <row r="25" spans="1:57" ht="16.5" customHeight="1">
      <c r="A25" s="235" t="s">
        <v>194</v>
      </c>
      <c r="B25" s="264" t="s">
        <v>67</v>
      </c>
      <c r="C25" s="147" t="s">
        <v>56</v>
      </c>
      <c r="D25" s="76">
        <f aca="true" t="shared" si="7" ref="D25:D35">SUM(E25:J25)</f>
        <v>1</v>
      </c>
      <c r="E25" s="57"/>
      <c r="F25" s="57">
        <v>1</v>
      </c>
      <c r="G25" s="57"/>
      <c r="H25" s="57"/>
      <c r="I25" s="57"/>
      <c r="J25" s="57"/>
      <c r="K25" s="57">
        <v>1</v>
      </c>
      <c r="L25" s="57"/>
      <c r="M25" s="57"/>
      <c r="N25" s="152">
        <v>1</v>
      </c>
      <c r="O25" s="152"/>
      <c r="P25" s="152"/>
      <c r="Q25" s="62">
        <f t="shared" si="2"/>
        <v>0</v>
      </c>
      <c r="R25" s="159">
        <f t="shared" si="3"/>
        <v>0</v>
      </c>
      <c r="S25" s="160">
        <f t="shared" si="4"/>
        <v>0</v>
      </c>
      <c r="AW25" s="28"/>
      <c r="AX25" s="28"/>
      <c r="AY25" s="28"/>
      <c r="AZ25" s="28"/>
      <c r="BA25" s="28"/>
      <c r="BB25" s="28"/>
      <c r="BC25" s="28"/>
      <c r="BD25" s="28"/>
      <c r="BE25" s="28"/>
    </row>
    <row r="26" spans="1:57" ht="16.5" customHeight="1">
      <c r="A26" s="235"/>
      <c r="B26" s="264"/>
      <c r="C26" s="106" t="s">
        <v>57</v>
      </c>
      <c r="D26" s="77">
        <f t="shared" si="7"/>
        <v>1</v>
      </c>
      <c r="E26" s="39"/>
      <c r="F26" s="39"/>
      <c r="G26" s="39"/>
      <c r="H26" s="39">
        <v>1</v>
      </c>
      <c r="I26" s="39"/>
      <c r="J26" s="39"/>
      <c r="K26" s="39"/>
      <c r="L26" s="39">
        <v>1</v>
      </c>
      <c r="M26" s="39"/>
      <c r="N26" s="70">
        <v>1</v>
      </c>
      <c r="O26" s="70"/>
      <c r="P26" s="70"/>
      <c r="Q26" s="62">
        <f t="shared" si="2"/>
        <v>0</v>
      </c>
      <c r="R26" s="159">
        <f t="shared" si="3"/>
        <v>0</v>
      </c>
      <c r="S26" s="160">
        <f t="shared" si="4"/>
        <v>0</v>
      </c>
      <c r="AW26" s="28"/>
      <c r="AX26" s="28"/>
      <c r="AY26" s="28"/>
      <c r="AZ26" s="28"/>
      <c r="BA26" s="28"/>
      <c r="BB26" s="28"/>
      <c r="BC26" s="28"/>
      <c r="BD26" s="28"/>
      <c r="BE26" s="28"/>
    </row>
    <row r="27" spans="1:57" ht="16.5" customHeight="1">
      <c r="A27" s="235"/>
      <c r="B27" s="265"/>
      <c r="C27" s="106" t="s">
        <v>206</v>
      </c>
      <c r="D27" s="77">
        <f t="shared" si="7"/>
        <v>0</v>
      </c>
      <c r="E27" s="39"/>
      <c r="F27" s="39"/>
      <c r="G27" s="39"/>
      <c r="H27" s="39"/>
      <c r="I27" s="39"/>
      <c r="J27" s="39"/>
      <c r="K27" s="39"/>
      <c r="L27" s="39"/>
      <c r="M27" s="39"/>
      <c r="N27" s="70"/>
      <c r="O27" s="70"/>
      <c r="P27" s="70"/>
      <c r="Q27" s="62">
        <f t="shared" si="2"/>
        <v>0</v>
      </c>
      <c r="R27" s="159">
        <f t="shared" si="3"/>
        <v>0</v>
      </c>
      <c r="S27" s="160">
        <f t="shared" si="4"/>
        <v>0</v>
      </c>
      <c r="AW27" s="28"/>
      <c r="AX27" s="28"/>
      <c r="AY27" s="28"/>
      <c r="AZ27" s="28"/>
      <c r="BA27" s="28"/>
      <c r="BB27" s="28"/>
      <c r="BC27" s="28"/>
      <c r="BD27" s="28"/>
      <c r="BE27" s="28"/>
    </row>
    <row r="28" spans="1:57" ht="16.5" customHeight="1">
      <c r="A28" s="235"/>
      <c r="B28" s="262" t="s">
        <v>255</v>
      </c>
      <c r="C28" s="106" t="s">
        <v>256</v>
      </c>
      <c r="D28" s="77">
        <f t="shared" si="7"/>
        <v>1</v>
      </c>
      <c r="E28" s="39"/>
      <c r="F28" s="39">
        <v>1</v>
      </c>
      <c r="G28" s="39"/>
      <c r="H28" s="39"/>
      <c r="I28" s="39"/>
      <c r="J28" s="39"/>
      <c r="K28" s="39">
        <v>1</v>
      </c>
      <c r="L28" s="39"/>
      <c r="M28" s="39"/>
      <c r="N28" s="70">
        <v>1</v>
      </c>
      <c r="O28" s="70"/>
      <c r="P28" s="70"/>
      <c r="Q28" s="62">
        <f t="shared" si="2"/>
        <v>0</v>
      </c>
      <c r="R28" s="159">
        <f t="shared" si="3"/>
        <v>0</v>
      </c>
      <c r="S28" s="160">
        <f t="shared" si="4"/>
        <v>0</v>
      </c>
      <c r="T28" s="260">
        <f>IF(SUM(D28:D29)&gt;2,"Er",)</f>
        <v>0</v>
      </c>
      <c r="AW28" s="28"/>
      <c r="AX28" s="28"/>
      <c r="AY28" s="28"/>
      <c r="AZ28" s="28"/>
      <c r="BA28" s="28"/>
      <c r="BB28" s="28"/>
      <c r="BC28" s="28"/>
      <c r="BD28" s="28"/>
      <c r="BE28" s="28"/>
    </row>
    <row r="29" spans="1:57" ht="16.5" customHeight="1">
      <c r="A29" s="235"/>
      <c r="B29" s="262"/>
      <c r="C29" s="106" t="s">
        <v>230</v>
      </c>
      <c r="D29" s="77">
        <f t="shared" si="7"/>
        <v>0</v>
      </c>
      <c r="E29" s="39"/>
      <c r="F29" s="39"/>
      <c r="G29" s="39"/>
      <c r="H29" s="39"/>
      <c r="I29" s="39"/>
      <c r="J29" s="39"/>
      <c r="K29" s="39"/>
      <c r="L29" s="39"/>
      <c r="M29" s="39"/>
      <c r="N29" s="70"/>
      <c r="O29" s="70"/>
      <c r="P29" s="70"/>
      <c r="Q29" s="62">
        <f t="shared" si="2"/>
        <v>0</v>
      </c>
      <c r="R29" s="159">
        <f t="shared" si="3"/>
        <v>0</v>
      </c>
      <c r="S29" s="160">
        <f t="shared" si="4"/>
        <v>0</v>
      </c>
      <c r="T29" s="261"/>
      <c r="AW29" s="28"/>
      <c r="AX29" s="28"/>
      <c r="AY29" s="28"/>
      <c r="AZ29" s="28"/>
      <c r="BA29" s="28"/>
      <c r="BB29" s="28"/>
      <c r="BC29" s="28"/>
      <c r="BD29" s="28"/>
      <c r="BE29" s="28"/>
    </row>
    <row r="30" spans="1:57" ht="16.5" customHeight="1">
      <c r="A30" s="235"/>
      <c r="B30" s="266" t="s">
        <v>58</v>
      </c>
      <c r="C30" s="267"/>
      <c r="D30" s="77">
        <f t="shared" si="7"/>
        <v>0</v>
      </c>
      <c r="E30" s="39"/>
      <c r="F30" s="39"/>
      <c r="G30" s="39"/>
      <c r="H30" s="39"/>
      <c r="I30" s="39"/>
      <c r="J30" s="39"/>
      <c r="K30" s="39"/>
      <c r="L30" s="39"/>
      <c r="M30" s="39"/>
      <c r="N30" s="70"/>
      <c r="O30" s="70"/>
      <c r="P30" s="70"/>
      <c r="Q30" s="62">
        <f t="shared" si="2"/>
        <v>0</v>
      </c>
      <c r="R30" s="159">
        <f t="shared" si="3"/>
        <v>0</v>
      </c>
      <c r="S30" s="160">
        <f t="shared" si="4"/>
        <v>0</v>
      </c>
      <c r="AW30" s="28"/>
      <c r="AX30" s="28"/>
      <c r="AY30" s="28"/>
      <c r="AZ30" s="28"/>
      <c r="BA30" s="28"/>
      <c r="BB30" s="28"/>
      <c r="BC30" s="28"/>
      <c r="BD30" s="28"/>
      <c r="BE30" s="28"/>
    </row>
    <row r="31" spans="1:57" ht="16.5" customHeight="1">
      <c r="A31" s="235"/>
      <c r="B31" s="262" t="s">
        <v>7</v>
      </c>
      <c r="C31" s="263"/>
      <c r="D31" s="77">
        <f t="shared" si="7"/>
        <v>0</v>
      </c>
      <c r="E31" s="41"/>
      <c r="F31" s="41"/>
      <c r="G31" s="41"/>
      <c r="H31" s="41"/>
      <c r="I31" s="41"/>
      <c r="J31" s="41"/>
      <c r="K31" s="41"/>
      <c r="L31" s="41"/>
      <c r="M31" s="41"/>
      <c r="N31" s="70"/>
      <c r="O31" s="70"/>
      <c r="P31" s="153"/>
      <c r="Q31" s="62">
        <f t="shared" si="2"/>
        <v>0</v>
      </c>
      <c r="R31" s="159">
        <f>IF(OR(N31&gt;D31,O31&gt;D31,P31&gt;MIN(N31,O31)),"Er",)</f>
        <v>0</v>
      </c>
      <c r="S31" s="160">
        <f t="shared" si="4"/>
        <v>0</v>
      </c>
      <c r="AW31" s="28"/>
      <c r="AX31" s="28"/>
      <c r="AY31" s="28"/>
      <c r="AZ31" s="28"/>
      <c r="BA31" s="28"/>
      <c r="BB31" s="28"/>
      <c r="BC31" s="28"/>
      <c r="BD31" s="28"/>
      <c r="BE31" s="28"/>
    </row>
    <row r="32" spans="1:57" ht="16.5" customHeight="1">
      <c r="A32" s="235"/>
      <c r="B32" s="262" t="s">
        <v>8</v>
      </c>
      <c r="C32" s="263"/>
      <c r="D32" s="77">
        <f t="shared" si="7"/>
        <v>0</v>
      </c>
      <c r="E32" s="41"/>
      <c r="F32" s="41"/>
      <c r="G32" s="41"/>
      <c r="H32" s="41"/>
      <c r="I32" s="41"/>
      <c r="J32" s="41"/>
      <c r="K32" s="41"/>
      <c r="L32" s="41"/>
      <c r="M32" s="41"/>
      <c r="N32" s="70"/>
      <c r="O32" s="70"/>
      <c r="P32" s="153"/>
      <c r="Q32" s="62">
        <f>IF(SUM(E32:J32)&lt;&gt;SUM(K32:M32),"Er",)</f>
        <v>0</v>
      </c>
      <c r="R32" s="159">
        <f t="shared" si="3"/>
        <v>0</v>
      </c>
      <c r="S32" s="160">
        <f t="shared" si="4"/>
        <v>0</v>
      </c>
      <c r="AW32" s="28"/>
      <c r="AX32" s="28"/>
      <c r="AY32" s="28"/>
      <c r="AZ32" s="28"/>
      <c r="BA32" s="28"/>
      <c r="BB32" s="28"/>
      <c r="BC32" s="28"/>
      <c r="BD32" s="28"/>
      <c r="BE32" s="28"/>
    </row>
    <row r="33" spans="1:57" ht="16.5" customHeight="1">
      <c r="A33" s="235"/>
      <c r="B33" s="266" t="s">
        <v>266</v>
      </c>
      <c r="C33" s="267"/>
      <c r="D33" s="77">
        <f t="shared" si="7"/>
        <v>0</v>
      </c>
      <c r="E33" s="41"/>
      <c r="F33" s="41"/>
      <c r="G33" s="41"/>
      <c r="H33" s="41"/>
      <c r="I33" s="41"/>
      <c r="J33" s="41"/>
      <c r="K33" s="41"/>
      <c r="L33" s="41"/>
      <c r="M33" s="41"/>
      <c r="N33" s="153"/>
      <c r="O33" s="153"/>
      <c r="P33" s="153"/>
      <c r="Q33" s="62">
        <f>IF(SUM(E33:J33)&lt;&gt;SUM(K33:M33),"Er",)</f>
        <v>0</v>
      </c>
      <c r="R33" s="159">
        <f>IF(OR(N33&gt;D33,O33&gt;D33,P33&gt;MIN(N33,O33)),"Er",)</f>
        <v>0</v>
      </c>
      <c r="S33" s="160">
        <f>IF(COUNTIF(E33:P33,"*")&lt;&gt;0,"Er",)</f>
        <v>0</v>
      </c>
      <c r="AW33" s="28"/>
      <c r="AX33" s="28"/>
      <c r="AY33" s="28"/>
      <c r="AZ33" s="28"/>
      <c r="BA33" s="28"/>
      <c r="BB33" s="28"/>
      <c r="BC33" s="28"/>
      <c r="BD33" s="28"/>
      <c r="BE33" s="28"/>
    </row>
    <row r="34" spans="1:57" ht="16.5" customHeight="1">
      <c r="A34" s="235"/>
      <c r="B34" s="266" t="s">
        <v>267</v>
      </c>
      <c r="C34" s="267"/>
      <c r="D34" s="77">
        <f t="shared" si="7"/>
        <v>0</v>
      </c>
      <c r="E34" s="41"/>
      <c r="F34" s="41"/>
      <c r="G34" s="41"/>
      <c r="H34" s="41"/>
      <c r="I34" s="41"/>
      <c r="J34" s="41"/>
      <c r="K34" s="41"/>
      <c r="L34" s="41"/>
      <c r="M34" s="41"/>
      <c r="N34" s="153"/>
      <c r="O34" s="153"/>
      <c r="P34" s="153"/>
      <c r="Q34" s="62">
        <f>IF(SUM(E34:J34)&lt;&gt;SUM(K34:M34),"Er",)</f>
        <v>0</v>
      </c>
      <c r="R34" s="159">
        <f>IF(OR(N34&gt;D34,O34&gt;D34,P34&gt;MIN(N34,O34)),"Er",)</f>
        <v>0</v>
      </c>
      <c r="S34" s="160">
        <f>IF(COUNTIF(E34:P34,"*")&lt;&gt;0,"Er",)</f>
        <v>0</v>
      </c>
      <c r="AW34" s="28"/>
      <c r="AX34" s="28"/>
      <c r="AY34" s="28"/>
      <c r="AZ34" s="28"/>
      <c r="BA34" s="28"/>
      <c r="BB34" s="28"/>
      <c r="BC34" s="28"/>
      <c r="BD34" s="28"/>
      <c r="BE34" s="28"/>
    </row>
    <row r="35" spans="1:57" ht="16.5" customHeight="1">
      <c r="A35" s="236"/>
      <c r="B35" s="237" t="s">
        <v>59</v>
      </c>
      <c r="C35" s="238"/>
      <c r="D35" s="78">
        <f t="shared" si="7"/>
        <v>0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62">
        <f t="shared" si="2"/>
        <v>0</v>
      </c>
      <c r="R35" s="159">
        <f t="shared" si="3"/>
        <v>0</v>
      </c>
      <c r="S35" s="160">
        <f t="shared" si="4"/>
        <v>0</v>
      </c>
      <c r="AW35" s="28"/>
      <c r="AX35" s="28"/>
      <c r="AY35" s="28"/>
      <c r="AZ35" s="28"/>
      <c r="BA35" s="28"/>
      <c r="BB35" s="28"/>
      <c r="BC35" s="28"/>
      <c r="BD35" s="28"/>
      <c r="BE35" s="28"/>
    </row>
    <row r="36" spans="1:57" ht="31.5" customHeight="1">
      <c r="A36" s="233" t="s">
        <v>228</v>
      </c>
      <c r="B36" s="234"/>
      <c r="C36" s="231"/>
      <c r="D36" s="145" t="s">
        <v>40</v>
      </c>
      <c r="E36" s="145" t="s">
        <v>225</v>
      </c>
      <c r="F36" s="145" t="s">
        <v>237</v>
      </c>
      <c r="G36" s="145" t="s">
        <v>227</v>
      </c>
      <c r="H36" s="145" t="s">
        <v>226</v>
      </c>
      <c r="I36" s="228" t="s">
        <v>229</v>
      </c>
      <c r="J36" s="229" t="s">
        <v>275</v>
      </c>
      <c r="K36" s="145" t="s">
        <v>14</v>
      </c>
      <c r="L36" s="145" t="s">
        <v>41</v>
      </c>
      <c r="M36" s="145" t="s">
        <v>42</v>
      </c>
      <c r="N36" s="145" t="s">
        <v>44</v>
      </c>
      <c r="O36" s="145" t="s">
        <v>43</v>
      </c>
      <c r="P36" s="156" t="s">
        <v>233</v>
      </c>
      <c r="Q36" s="62"/>
      <c r="R36" s="159"/>
      <c r="S36" s="160"/>
      <c r="AW36" s="28"/>
      <c r="AX36" s="28"/>
      <c r="AY36" s="28"/>
      <c r="AZ36" s="28"/>
      <c r="BA36" s="28"/>
      <c r="BB36" s="28"/>
      <c r="BC36" s="28"/>
      <c r="BD36" s="28"/>
      <c r="BE36" s="28"/>
    </row>
    <row r="37" spans="1:57" ht="18.75" customHeight="1">
      <c r="A37" s="272"/>
      <c r="B37" s="273"/>
      <c r="C37" s="274"/>
      <c r="D37" s="78">
        <f>SUM(E37:I37)</f>
        <v>2</v>
      </c>
      <c r="E37" s="40"/>
      <c r="F37" s="40"/>
      <c r="G37" s="40">
        <v>1</v>
      </c>
      <c r="H37" s="40">
        <v>1</v>
      </c>
      <c r="I37" s="226"/>
      <c r="J37" s="227"/>
      <c r="K37" s="225">
        <f aca="true" t="shared" si="8" ref="K37:P37">K22</f>
        <v>2</v>
      </c>
      <c r="L37" s="225">
        <f t="shared" si="8"/>
        <v>0</v>
      </c>
      <c r="M37" s="225">
        <f t="shared" si="8"/>
        <v>0</v>
      </c>
      <c r="N37" s="225">
        <f t="shared" si="8"/>
        <v>2</v>
      </c>
      <c r="O37" s="225">
        <f t="shared" si="8"/>
        <v>0</v>
      </c>
      <c r="P37" s="225">
        <f t="shared" si="8"/>
        <v>0</v>
      </c>
      <c r="Q37" s="62">
        <f t="shared" si="2"/>
        <v>0</v>
      </c>
      <c r="R37" s="159">
        <f t="shared" si="3"/>
        <v>0</v>
      </c>
      <c r="S37" s="160">
        <f t="shared" si="4"/>
        <v>0</v>
      </c>
      <c r="AW37" s="28"/>
      <c r="AX37" s="28"/>
      <c r="AY37" s="28"/>
      <c r="AZ37" s="28"/>
      <c r="BA37" s="28"/>
      <c r="BB37" s="28"/>
      <c r="BC37" s="28"/>
      <c r="BD37" s="28"/>
      <c r="BE37" s="28"/>
    </row>
    <row r="38" spans="4:16" s="38" customFormat="1" ht="15.75" customHeight="1">
      <c r="D38" s="61">
        <f>IF(D37&lt;&gt;D22,"Er",)</f>
        <v>0</v>
      </c>
      <c r="E38" s="61"/>
      <c r="F38" s="61"/>
      <c r="G38" s="61"/>
      <c r="H38" s="61"/>
      <c r="I38" s="61"/>
      <c r="J38" s="61"/>
      <c r="K38" s="61">
        <f aca="true" t="shared" si="9" ref="K38:P38">IF(K37&lt;&gt;K22,"Er",)</f>
        <v>0</v>
      </c>
      <c r="L38" s="61">
        <f t="shared" si="9"/>
        <v>0</v>
      </c>
      <c r="M38" s="61">
        <f t="shared" si="9"/>
        <v>0</v>
      </c>
      <c r="N38" s="61">
        <f t="shared" si="9"/>
        <v>0</v>
      </c>
      <c r="O38" s="61">
        <f t="shared" si="9"/>
        <v>0</v>
      </c>
      <c r="P38" s="61">
        <f t="shared" si="9"/>
        <v>0</v>
      </c>
    </row>
    <row r="39" s="38" customFormat="1" ht="15.75" customHeight="1"/>
    <row r="40" s="38" customFormat="1" ht="15.75" customHeight="1"/>
    <row r="41" s="38" customFormat="1" ht="15.75" customHeight="1"/>
    <row r="42" s="38" customFormat="1" ht="14.25"/>
    <row r="43" s="38" customFormat="1" ht="14.25"/>
    <row r="44" s="38" customFormat="1" ht="14.25"/>
    <row r="45" spans="1:57" s="23" customFormat="1" ht="14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3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</row>
    <row r="46" spans="1:57" s="23" customFormat="1" ht="14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3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</row>
    <row r="47" spans="1:57" s="23" customFormat="1" ht="14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3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</row>
    <row r="48" spans="1:57" s="23" customFormat="1" ht="14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3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</row>
    <row r="49" spans="1:57" s="23" customFormat="1" ht="14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3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</row>
    <row r="50" spans="1:57" s="23" customFormat="1" ht="14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3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</row>
    <row r="51" spans="1:57" s="23" customFormat="1" ht="14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3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</row>
    <row r="52" spans="1:57" s="23" customFormat="1" ht="14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3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</row>
    <row r="53" spans="1:57" s="23" customFormat="1" ht="14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3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</row>
    <row r="54" spans="1:57" s="23" customFormat="1" ht="14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3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</row>
    <row r="55" spans="1:57" s="23" customFormat="1" ht="14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3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</row>
    <row r="56" spans="1:57" s="23" customFormat="1" ht="14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3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</row>
    <row r="57" spans="1:57" s="23" customFormat="1" ht="14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3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</row>
    <row r="58" spans="1:57" s="23" customFormat="1" ht="14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3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</row>
    <row r="59" spans="1:57" s="23" customFormat="1" ht="14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3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</row>
    <row r="60" spans="1:57" s="23" customFormat="1" ht="14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3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</row>
    <row r="61" spans="1:57" s="23" customFormat="1" ht="14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3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</row>
    <row r="62" spans="1:57" s="23" customFormat="1" ht="14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3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</row>
    <row r="63" spans="1:57" s="23" customFormat="1" ht="14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3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</row>
    <row r="64" spans="1:57" s="23" customFormat="1" ht="14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3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</row>
    <row r="65" spans="1:57" s="23" customFormat="1" ht="14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3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</row>
    <row r="66" spans="1:57" s="23" customFormat="1" ht="14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3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</row>
    <row r="67" spans="1:57" s="23" customFormat="1" ht="14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3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</row>
    <row r="68" spans="1:57" s="23" customFormat="1" ht="14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3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</row>
    <row r="69" spans="1:57" s="23" customFormat="1" ht="14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3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</row>
    <row r="70" spans="1:57" s="23" customFormat="1" ht="14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3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</row>
    <row r="71" spans="1:57" s="23" customFormat="1" ht="14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3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</row>
    <row r="72" spans="1:57" s="23" customFormat="1" ht="14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3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</row>
    <row r="73" spans="1:57" s="23" customFormat="1" ht="14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3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</row>
    <row r="74" spans="1:57" s="23" customFormat="1" ht="14.2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3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</row>
    <row r="75" spans="1:57" s="23" customFormat="1" ht="14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3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</row>
    <row r="76" spans="1:57" s="23" customFormat="1" ht="14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3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</row>
    <row r="77" spans="1:57" s="23" customFormat="1" ht="14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3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</row>
    <row r="78" spans="1:57" s="23" customFormat="1" ht="14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3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</row>
    <row r="79" spans="1:57" s="23" customFormat="1" ht="14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3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</row>
    <row r="80" spans="1:57" s="23" customFormat="1" ht="14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3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</row>
    <row r="81" spans="1:57" s="23" customFormat="1" ht="14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3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</row>
    <row r="82" spans="1:57" s="23" customFormat="1" ht="14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3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</row>
    <row r="83" spans="1:57" s="23" customFormat="1" ht="14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3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</row>
    <row r="84" spans="1:57" s="23" customFormat="1" ht="14.2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3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</row>
    <row r="85" spans="1:57" s="23" customFormat="1" ht="14.2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3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</row>
    <row r="86" spans="1:57" s="23" customFormat="1" ht="14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3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</row>
    <row r="87" spans="1:57" s="23" customFormat="1" ht="14.2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3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</row>
    <row r="88" spans="1:57" s="23" customFormat="1" ht="14.2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3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</row>
    <row r="89" spans="1:57" s="23" customFormat="1" ht="14.2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3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</row>
    <row r="90" spans="1:57" s="23" customFormat="1" ht="14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3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</row>
    <row r="91" spans="1:57" s="23" customFormat="1" ht="14.2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3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</row>
    <row r="92" spans="1:57" s="23" customFormat="1" ht="14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3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</row>
    <row r="93" spans="1:57" s="23" customFormat="1" ht="14.2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3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</row>
    <row r="94" spans="1:57" s="23" customFormat="1" ht="14.2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3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</row>
    <row r="95" spans="1:57" s="23" customFormat="1" ht="14.2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3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</row>
    <row r="96" spans="1:57" s="23" customFormat="1" ht="14.2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3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</row>
    <row r="97" spans="1:57" s="23" customFormat="1" ht="14.2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3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  <row r="98" spans="1:57" s="23" customFormat="1" ht="14.2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3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  <row r="99" spans="1:57" s="23" customFormat="1" ht="14.2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3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  <row r="100" spans="1:57" s="23" customFormat="1" ht="14.2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3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</row>
    <row r="101" spans="1:57" s="23" customFormat="1" ht="14.2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3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</row>
    <row r="102" spans="1:57" s="23" customFormat="1" ht="14.2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3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</row>
    <row r="103" spans="1:57" s="23" customFormat="1" ht="14.2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3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</row>
    <row r="104" spans="1:57" s="23" customFormat="1" ht="14.2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3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</row>
    <row r="105" spans="1:57" s="23" customFormat="1" ht="14.2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3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</row>
    <row r="106" spans="1:57" s="23" customFormat="1" ht="14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3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</row>
    <row r="107" spans="1:57" s="23" customFormat="1" ht="14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3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</row>
    <row r="108" spans="1:57" s="23" customFormat="1" ht="14.2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3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</row>
    <row r="109" spans="1:57" s="23" customFormat="1" ht="14.2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3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</row>
    <row r="110" spans="1:57" s="23" customFormat="1" ht="14.2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3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</row>
    <row r="111" spans="1:57" s="23" customFormat="1" ht="14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3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</row>
    <row r="112" spans="1:57" s="23" customFormat="1" ht="14.2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3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</row>
    <row r="113" spans="1:57" s="23" customFormat="1" ht="14.2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3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</row>
    <row r="114" spans="1:57" s="23" customFormat="1" ht="14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3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</row>
    <row r="115" spans="1:57" s="23" customFormat="1" ht="14.2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3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</row>
    <row r="116" spans="1:57" s="23" customFormat="1" ht="14.2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3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</row>
    <row r="117" spans="1:57" s="23" customFormat="1" ht="14.2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3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</row>
    <row r="118" spans="1:57" s="23" customFormat="1" ht="14.2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3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</row>
    <row r="119" spans="1:57" s="23" customFormat="1" ht="14.2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3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</row>
    <row r="120" spans="1:57" s="23" customFormat="1" ht="14.2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3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</row>
    <row r="121" spans="1:57" s="23" customFormat="1" ht="14.2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3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</row>
    <row r="122" spans="1:57" s="23" customFormat="1" ht="14.2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3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</row>
    <row r="123" spans="1:57" s="23" customFormat="1" ht="14.2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3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</row>
    <row r="124" spans="1:57" s="23" customFormat="1" ht="14.2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3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</row>
    <row r="125" spans="1:57" s="23" customFormat="1" ht="14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3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</row>
    <row r="126" spans="1:57" s="23" customFormat="1" ht="14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3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</row>
    <row r="127" spans="1:57" s="23" customFormat="1" ht="14.2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3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</row>
    <row r="128" spans="1:57" s="23" customFormat="1" ht="14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3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</row>
    <row r="129" spans="1:57" s="23" customFormat="1" ht="14.2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3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</row>
    <row r="130" spans="1:57" s="23" customFormat="1" ht="14.2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3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</row>
    <row r="131" spans="1:57" s="23" customFormat="1" ht="14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3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</row>
    <row r="132" spans="1:57" s="23" customFormat="1" ht="14.2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3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</row>
    <row r="133" spans="1:57" s="23" customFormat="1" ht="14.2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3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</row>
    <row r="134" spans="1:57" s="23" customFormat="1" ht="14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3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</row>
    <row r="135" spans="1:57" s="23" customFormat="1" ht="14.2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3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</row>
    <row r="136" spans="1:57" s="23" customFormat="1" ht="14.2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3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</row>
    <row r="137" spans="1:57" s="23" customFormat="1" ht="14.2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3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</row>
    <row r="138" spans="1:57" s="23" customFormat="1" ht="14.2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3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</row>
    <row r="139" spans="1:57" s="23" customFormat="1" ht="14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3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</row>
    <row r="140" spans="1:57" s="23" customFormat="1" ht="14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3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</row>
    <row r="141" spans="1:57" s="23" customFormat="1" ht="14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3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</row>
    <row r="142" spans="1:57" s="23" customFormat="1" ht="14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3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</row>
    <row r="143" spans="1:57" s="23" customFormat="1" ht="14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3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</row>
    <row r="144" spans="1:57" s="23" customFormat="1" ht="14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3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</row>
    <row r="145" spans="1:57" s="23" customFormat="1" ht="14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3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</row>
    <row r="146" spans="1:57" s="23" customFormat="1" ht="14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3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</row>
    <row r="147" spans="1:57" s="23" customFormat="1" ht="14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3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</row>
    <row r="148" spans="1:57" s="23" customFormat="1" ht="14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3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</row>
    <row r="149" spans="1:57" s="23" customFormat="1" ht="14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3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</row>
    <row r="150" spans="1:57" s="23" customFormat="1" ht="14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3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</row>
    <row r="151" spans="1:57" s="23" customFormat="1" ht="14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3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</row>
    <row r="152" spans="1:57" s="23" customFormat="1" ht="14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3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</row>
    <row r="153" spans="1:57" s="23" customFormat="1" ht="14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3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</row>
    <row r="154" spans="1:57" s="23" customFormat="1" ht="14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3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</row>
    <row r="155" spans="1:57" s="23" customFormat="1" ht="14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3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</row>
    <row r="156" spans="1:57" s="23" customFormat="1" ht="14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3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</row>
    <row r="157" spans="1:57" s="23" customFormat="1" ht="14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3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</row>
    <row r="158" spans="1:57" s="23" customFormat="1" ht="14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3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</row>
    <row r="159" spans="1:57" s="23" customFormat="1" ht="14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3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</row>
    <row r="160" spans="1:57" s="23" customFormat="1" ht="14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3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</row>
    <row r="161" spans="1:57" s="23" customFormat="1" ht="14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3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</row>
    <row r="162" spans="1:57" s="23" customFormat="1" ht="14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3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</row>
    <row r="163" spans="1:57" s="23" customFormat="1" ht="14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3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</row>
    <row r="164" spans="1:57" s="23" customFormat="1" ht="14.2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3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</row>
    <row r="165" spans="1:57" s="23" customFormat="1" ht="14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3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</row>
    <row r="166" spans="1:57" s="23" customFormat="1" ht="14.2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3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</row>
    <row r="167" spans="1:57" s="23" customFormat="1" ht="14.2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3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</row>
    <row r="168" spans="1:57" s="23" customFormat="1" ht="14.2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3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</row>
    <row r="169" spans="1:57" s="23" customFormat="1" ht="14.2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3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</row>
    <row r="170" spans="1:57" s="23" customFormat="1" ht="14.2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3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</row>
    <row r="171" spans="1:57" s="23" customFormat="1" ht="14.2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3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</row>
    <row r="172" spans="1:57" s="23" customFormat="1" ht="14.2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3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</row>
    <row r="173" spans="1:57" s="23" customFormat="1" ht="14.2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3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</row>
    <row r="174" spans="1:57" s="23" customFormat="1" ht="14.2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3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</row>
    <row r="175" spans="1:57" s="23" customFormat="1" ht="14.2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3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</row>
    <row r="176" spans="1:57" s="23" customFormat="1" ht="14.2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3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</row>
    <row r="177" spans="1:57" s="23" customFormat="1" ht="14.2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3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</row>
    <row r="178" spans="1:57" s="23" customFormat="1" ht="14.2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3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</row>
    <row r="179" spans="1:57" s="23" customFormat="1" ht="14.2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3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</row>
    <row r="180" spans="1:57" s="23" customFormat="1" ht="14.2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3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</row>
    <row r="181" spans="1:57" s="23" customFormat="1" ht="14.2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3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</row>
    <row r="182" spans="1:57" s="23" customFormat="1" ht="14.2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3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</row>
    <row r="183" spans="1:57" s="23" customFormat="1" ht="14.2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3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</row>
    <row r="184" spans="1:57" s="23" customFormat="1" ht="14.2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3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</row>
    <row r="185" spans="1:57" s="23" customFormat="1" ht="14.2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3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</row>
    <row r="186" spans="1:57" s="23" customFormat="1" ht="14.2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3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</row>
    <row r="187" spans="1:57" s="23" customFormat="1" ht="14.2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3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</row>
    <row r="188" spans="1:57" s="23" customFormat="1" ht="14.2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3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</row>
    <row r="189" spans="1:57" s="23" customFormat="1" ht="14.2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3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</row>
    <row r="190" spans="1:57" s="23" customFormat="1" ht="14.2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3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</row>
    <row r="191" spans="1:57" s="23" customFormat="1" ht="14.2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3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</row>
    <row r="192" spans="1:57" s="23" customFormat="1" ht="14.2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3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</row>
    <row r="193" spans="1:57" s="23" customFormat="1" ht="14.2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3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</row>
    <row r="194" spans="1:57" s="23" customFormat="1" ht="14.2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3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</row>
    <row r="195" spans="1:57" s="23" customFormat="1" ht="14.2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3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</row>
    <row r="196" spans="1:57" s="23" customFormat="1" ht="14.2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3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</row>
    <row r="197" spans="1:57" s="23" customFormat="1" ht="14.2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3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</row>
    <row r="198" spans="1:57" s="23" customFormat="1" ht="14.2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3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</row>
    <row r="199" spans="1:57" s="23" customFormat="1" ht="14.2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3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</row>
    <row r="200" spans="1:57" s="23" customFormat="1" ht="14.2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3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</row>
    <row r="201" spans="1:57" s="23" customFormat="1" ht="14.2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3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</row>
    <row r="202" spans="1:57" s="23" customFormat="1" ht="14.2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3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</row>
    <row r="203" spans="1:57" s="23" customFormat="1" ht="14.2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3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</row>
    <row r="204" spans="1:57" s="23" customFormat="1" ht="14.2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3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</row>
    <row r="205" spans="1:57" s="23" customFormat="1" ht="14.2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3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</row>
    <row r="206" spans="1:57" s="23" customFormat="1" ht="14.2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3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</row>
    <row r="207" spans="1:57" s="23" customFormat="1" ht="14.2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3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</row>
    <row r="208" spans="1:57" s="23" customFormat="1" ht="14.2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3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</row>
    <row r="209" spans="1:57" s="23" customFormat="1" ht="14.2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3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</row>
    <row r="210" spans="1:57" s="23" customFormat="1" ht="14.2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3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</row>
    <row r="211" spans="1:57" s="23" customFormat="1" ht="14.2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3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</row>
    <row r="212" spans="1:57" s="23" customFormat="1" ht="14.2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3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</row>
    <row r="213" spans="1:57" s="23" customFormat="1" ht="14.2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3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</row>
    <row r="214" spans="1:57" s="23" customFormat="1" ht="14.2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3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</row>
    <row r="215" spans="1:57" s="23" customFormat="1" ht="14.2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3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</row>
    <row r="216" spans="1:57" s="23" customFormat="1" ht="14.2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3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</row>
    <row r="217" spans="1:57" s="23" customFormat="1" ht="14.2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3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</row>
    <row r="218" spans="1:57" s="23" customFormat="1" ht="14.2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3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</row>
    <row r="219" spans="1:57" s="23" customFormat="1" ht="14.2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3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</row>
    <row r="220" spans="1:57" s="23" customFormat="1" ht="14.2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3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</row>
    <row r="221" spans="1:57" s="23" customFormat="1" ht="14.2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3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</row>
    <row r="222" spans="1:57" s="23" customFormat="1" ht="14.2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3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</row>
    <row r="223" spans="1:57" s="23" customFormat="1" ht="14.2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3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</row>
    <row r="224" spans="1:57" s="23" customFormat="1" ht="14.2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3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</row>
    <row r="225" spans="1:57" s="23" customFormat="1" ht="14.2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3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</row>
    <row r="226" spans="1:57" s="23" customFormat="1" ht="14.2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3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</row>
    <row r="227" spans="1:57" s="23" customFormat="1" ht="14.2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3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</row>
    <row r="228" spans="1:57" s="23" customFormat="1" ht="14.2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3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</row>
    <row r="229" spans="1:57" s="23" customFormat="1" ht="14.2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3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</row>
    <row r="230" spans="1:57" s="23" customFormat="1" ht="14.2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3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</row>
    <row r="231" spans="1:57" s="23" customFormat="1" ht="14.2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3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</row>
    <row r="232" spans="1:57" s="23" customFormat="1" ht="14.2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3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</row>
    <row r="233" spans="1:57" s="23" customFormat="1" ht="14.2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3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</row>
    <row r="234" spans="1:57" s="23" customFormat="1" ht="14.2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3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</row>
    <row r="235" spans="1:57" s="23" customFormat="1" ht="14.2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3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</row>
    <row r="236" spans="1:57" s="23" customFormat="1" ht="14.2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3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</row>
    <row r="237" spans="1:57" s="23" customFormat="1" ht="14.2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3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</row>
    <row r="238" spans="1:57" s="23" customFormat="1" ht="14.2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3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</row>
    <row r="239" spans="1:57" s="23" customFormat="1" ht="14.2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3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</row>
    <row r="240" spans="1:57" s="23" customFormat="1" ht="14.2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3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</row>
    <row r="241" spans="1:57" s="23" customFormat="1" ht="14.2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3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</row>
    <row r="242" spans="1:57" s="23" customFormat="1" ht="14.2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3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</row>
    <row r="243" spans="1:57" s="23" customFormat="1" ht="14.2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3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</row>
    <row r="244" spans="1:57" s="23" customFormat="1" ht="14.2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3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</row>
    <row r="245" spans="1:57" s="23" customFormat="1" ht="14.2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3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</row>
    <row r="246" spans="1:57" s="23" customFormat="1" ht="14.2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3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</row>
    <row r="247" spans="1:57" s="23" customFormat="1" ht="14.2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3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</row>
    <row r="248" spans="1:57" s="23" customFormat="1" ht="14.2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3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</row>
    <row r="249" spans="1:57" s="23" customFormat="1" ht="14.2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3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</row>
    <row r="250" spans="1:57" s="23" customFormat="1" ht="14.2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3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</row>
    <row r="251" spans="1:57" s="23" customFormat="1" ht="14.2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3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</row>
    <row r="252" spans="1:57" s="23" customFormat="1" ht="14.2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3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</row>
    <row r="253" spans="1:57" s="23" customFormat="1" ht="14.2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3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</row>
    <row r="254" spans="1:57" s="23" customFormat="1" ht="14.2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3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</row>
    <row r="255" spans="1:57" s="23" customFormat="1" ht="14.2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3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</row>
    <row r="256" spans="1:57" s="23" customFormat="1" ht="14.2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3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</row>
    <row r="257" spans="1:57" s="23" customFormat="1" ht="14.2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3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</row>
    <row r="258" spans="1:57" s="23" customFormat="1" ht="14.2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3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</row>
    <row r="259" spans="1:57" s="23" customFormat="1" ht="14.2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3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</row>
    <row r="260" spans="1:57" s="23" customFormat="1" ht="14.2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3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</row>
    <row r="261" spans="1:57" s="23" customFormat="1" ht="14.2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3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</row>
    <row r="262" spans="1:57" s="23" customFormat="1" ht="14.2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3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</row>
    <row r="263" spans="1:57" s="23" customFormat="1" ht="14.2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3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</row>
    <row r="264" spans="1:57" s="23" customFormat="1" ht="14.2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3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</row>
    <row r="265" spans="1:57" s="23" customFormat="1" ht="14.2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3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</row>
    <row r="266" spans="1:57" s="23" customFormat="1" ht="14.2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3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</row>
    <row r="267" spans="1:57" s="23" customFormat="1" ht="14.2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3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</row>
    <row r="268" spans="1:57" s="23" customFormat="1" ht="14.2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3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</row>
    <row r="269" spans="1:57" s="23" customFormat="1" ht="14.2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3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</row>
    <row r="270" spans="1:57" s="23" customFormat="1" ht="14.2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3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</row>
    <row r="271" spans="1:57" s="23" customFormat="1" ht="14.2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3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</row>
    <row r="272" spans="1:57" s="23" customFormat="1" ht="14.2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3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</row>
    <row r="273" spans="1:57" s="23" customFormat="1" ht="14.2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3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</row>
    <row r="274" spans="1:57" s="23" customFormat="1" ht="14.2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3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</row>
    <row r="275" spans="1:57" s="23" customFormat="1" ht="14.2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3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</row>
    <row r="276" spans="1:57" s="23" customFormat="1" ht="14.2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3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</row>
    <row r="277" spans="1:57" s="23" customFormat="1" ht="14.2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3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</row>
    <row r="278" spans="1:57" s="23" customFormat="1" ht="14.2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3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</row>
    <row r="279" spans="1:57" s="23" customFormat="1" ht="14.2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3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</row>
    <row r="280" spans="1:57" s="23" customFormat="1" ht="14.2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3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</row>
    <row r="281" spans="1:57" s="23" customFormat="1" ht="14.2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3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</row>
    <row r="282" spans="1:57" s="23" customFormat="1" ht="14.2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3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</row>
    <row r="283" spans="1:57" s="23" customFormat="1" ht="14.2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3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</row>
    <row r="284" spans="1:57" s="23" customFormat="1" ht="14.2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3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</row>
    <row r="285" spans="1:57" s="23" customFormat="1" ht="14.2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3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</row>
    <row r="286" spans="1:57" s="23" customFormat="1" ht="14.2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3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</row>
    <row r="287" spans="1:57" s="23" customFormat="1" ht="14.2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3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</row>
    <row r="288" spans="1:57" s="23" customFormat="1" ht="14.2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3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</row>
    <row r="289" spans="1:57" s="23" customFormat="1" ht="14.2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3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</row>
    <row r="290" spans="1:57" s="23" customFormat="1" ht="14.2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3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</row>
    <row r="291" spans="1:57" s="23" customFormat="1" ht="14.2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3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</row>
    <row r="292" spans="1:57" s="23" customFormat="1" ht="14.2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3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</row>
    <row r="293" spans="1:57" s="23" customFormat="1" ht="14.2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3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</row>
    <row r="294" spans="1:57" s="23" customFormat="1" ht="14.2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3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</row>
    <row r="295" spans="1:57" s="23" customFormat="1" ht="14.2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3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</row>
    <row r="296" spans="1:57" s="23" customFormat="1" ht="14.2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3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</row>
    <row r="297" spans="1:57" s="23" customFormat="1" ht="14.2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3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</row>
    <row r="298" spans="1:57" s="23" customFormat="1" ht="14.2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3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</row>
    <row r="299" spans="1:57" s="23" customFormat="1" ht="14.2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3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</row>
    <row r="300" spans="1:57" s="23" customFormat="1" ht="14.2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3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</row>
    <row r="301" spans="1:57" s="23" customFormat="1" ht="14.2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3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</row>
    <row r="302" spans="1:57" s="23" customFormat="1" ht="14.2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3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</row>
    <row r="303" spans="1:57" s="23" customFormat="1" ht="14.2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3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</row>
    <row r="304" spans="1:57" s="23" customFormat="1" ht="14.2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3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</row>
    <row r="305" spans="1:57" s="23" customFormat="1" ht="14.2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3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</row>
    <row r="306" spans="1:57" s="23" customFormat="1" ht="14.2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3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</row>
    <row r="307" spans="1:57" s="23" customFormat="1" ht="14.2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3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</row>
    <row r="308" spans="1:57" s="23" customFormat="1" ht="14.2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3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</row>
    <row r="309" spans="1:57" s="23" customFormat="1" ht="14.2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3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</row>
    <row r="310" spans="1:57" s="23" customFormat="1" ht="14.2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3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</row>
    <row r="311" spans="1:57" s="23" customFormat="1" ht="14.2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3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</row>
    <row r="312" spans="1:57" s="23" customFormat="1" ht="14.2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3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</row>
    <row r="313" spans="1:57" s="23" customFormat="1" ht="14.2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3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</row>
    <row r="314" spans="1:57" s="23" customFormat="1" ht="14.2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3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</row>
    <row r="315" spans="1:57" s="23" customFormat="1" ht="14.2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3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</row>
    <row r="316" spans="1:57" s="23" customFormat="1" ht="14.2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3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</row>
    <row r="317" spans="1:57" s="23" customFormat="1" ht="14.2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3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</row>
    <row r="318" spans="1:57" s="23" customFormat="1" ht="14.2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3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</row>
    <row r="319" spans="1:57" s="23" customFormat="1" ht="14.2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3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</row>
    <row r="320" spans="1:57" s="23" customFormat="1" ht="14.2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3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</row>
    <row r="321" spans="1:57" s="23" customFormat="1" ht="14.2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3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</row>
    <row r="322" spans="1:57" s="23" customFormat="1" ht="14.2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3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</row>
    <row r="323" spans="1:57" s="23" customFormat="1" ht="14.2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3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</row>
    <row r="324" spans="1:57" s="23" customFormat="1" ht="14.2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3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</row>
    <row r="325" spans="1:57" s="23" customFormat="1" ht="14.2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3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</row>
    <row r="326" spans="1:57" s="23" customFormat="1" ht="14.2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3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</row>
    <row r="327" spans="1:57" s="23" customFormat="1" ht="14.2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3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</row>
    <row r="328" spans="1:57" s="23" customFormat="1" ht="14.2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3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</row>
    <row r="329" spans="1:57" s="23" customFormat="1" ht="14.2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3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</row>
    <row r="330" spans="1:57" s="23" customFormat="1" ht="14.2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3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</row>
    <row r="331" spans="1:57" s="23" customFormat="1" ht="14.2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3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</row>
    <row r="332" spans="1:57" s="23" customFormat="1" ht="14.2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3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</row>
    <row r="333" spans="1:57" s="23" customFormat="1" ht="14.2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3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</row>
    <row r="334" spans="1:57" s="23" customFormat="1" ht="14.2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3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</row>
    <row r="335" spans="1:57" s="23" customFormat="1" ht="14.2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3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</row>
    <row r="336" spans="1:57" s="23" customFormat="1" ht="14.2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3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</row>
    <row r="337" spans="1:57" s="23" customFormat="1" ht="14.2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3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</row>
    <row r="338" spans="1:57" s="23" customFormat="1" ht="14.2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3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</row>
    <row r="339" spans="1:57" s="23" customFormat="1" ht="14.2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3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</row>
    <row r="340" spans="1:57" s="23" customFormat="1" ht="14.2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3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</row>
    <row r="341" spans="1:57" s="23" customFormat="1" ht="14.2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3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</row>
    <row r="342" spans="1:57" s="23" customFormat="1" ht="14.2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3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</row>
    <row r="343" spans="1:57" s="23" customFormat="1" ht="14.2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3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</row>
    <row r="344" spans="1:57" s="23" customFormat="1" ht="14.2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3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</row>
    <row r="345" spans="1:57" s="23" customFormat="1" ht="14.2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3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</row>
    <row r="346" spans="1:57" s="23" customFormat="1" ht="14.2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3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</row>
    <row r="347" spans="1:57" s="23" customFormat="1" ht="14.2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3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</row>
    <row r="348" spans="1:57" s="23" customFormat="1" ht="14.2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3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</row>
    <row r="349" spans="1:57" s="23" customFormat="1" ht="14.2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3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</row>
    <row r="350" spans="1:57" s="23" customFormat="1" ht="14.2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3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</row>
    <row r="351" spans="1:57" s="23" customFormat="1" ht="14.2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3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</row>
    <row r="352" spans="1:57" s="23" customFormat="1" ht="14.2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3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</row>
    <row r="353" spans="1:57" s="23" customFormat="1" ht="14.2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3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</row>
    <row r="354" spans="1:57" s="23" customFormat="1" ht="14.2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3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</row>
    <row r="355" spans="1:57" s="23" customFormat="1" ht="14.2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3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</row>
    <row r="356" spans="1:57" s="23" customFormat="1" ht="14.2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3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</row>
    <row r="357" spans="1:57" s="23" customFormat="1" ht="14.2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3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</row>
    <row r="358" spans="1:57" s="23" customFormat="1" ht="14.2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3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</row>
    <row r="359" spans="1:57" s="23" customFormat="1" ht="14.2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3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</row>
    <row r="360" spans="1:57" s="23" customFormat="1" ht="14.2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3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</row>
    <row r="361" spans="1:57" s="23" customFormat="1" ht="14.2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3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</row>
    <row r="362" spans="1:57" s="23" customFormat="1" ht="14.2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3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</row>
    <row r="363" spans="1:57" s="23" customFormat="1" ht="14.2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3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</row>
    <row r="364" spans="1:57" s="23" customFormat="1" ht="14.2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3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</row>
    <row r="365" spans="1:57" s="23" customFormat="1" ht="14.2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3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</row>
    <row r="366" spans="1:57" s="23" customFormat="1" ht="14.2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3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</row>
    <row r="367" spans="1:57" s="23" customFormat="1" ht="14.2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3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</row>
    <row r="368" spans="1:57" s="23" customFormat="1" ht="14.2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3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</row>
    <row r="369" spans="1:57" s="23" customFormat="1" ht="14.2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3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</row>
    <row r="370" spans="1:57" s="23" customFormat="1" ht="14.2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3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</row>
    <row r="371" spans="1:57" s="23" customFormat="1" ht="14.2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3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</row>
    <row r="372" spans="1:57" s="23" customFormat="1" ht="14.2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3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</row>
    <row r="373" spans="1:57" s="23" customFormat="1" ht="14.2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3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</row>
    <row r="374" spans="1:57" s="23" customFormat="1" ht="14.2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3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</row>
    <row r="375" spans="1:57" s="23" customFormat="1" ht="14.2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3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</row>
    <row r="376" spans="1:57" s="23" customFormat="1" ht="14.2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3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</row>
    <row r="377" spans="1:57" s="23" customFormat="1" ht="14.2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3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</row>
    <row r="378" spans="1:57" s="23" customFormat="1" ht="14.2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3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</row>
    <row r="379" spans="1:57" s="23" customFormat="1" ht="14.2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3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</row>
    <row r="380" spans="1:57" s="23" customFormat="1" ht="14.2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3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</row>
    <row r="381" spans="1:57" s="23" customFormat="1" ht="14.2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3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</row>
    <row r="382" spans="1:57" s="23" customFormat="1" ht="14.2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3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</row>
    <row r="383" spans="1:57" s="23" customFormat="1" ht="14.2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3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</row>
    <row r="384" spans="1:57" s="23" customFormat="1" ht="14.2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3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</row>
    <row r="385" spans="1:57" s="23" customFormat="1" ht="14.2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3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</row>
    <row r="386" spans="1:57" s="23" customFormat="1" ht="14.2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3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</row>
    <row r="387" spans="1:57" s="23" customFormat="1" ht="14.2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3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</row>
    <row r="388" spans="1:57" s="23" customFormat="1" ht="14.2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3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</row>
    <row r="389" spans="1:57" s="23" customFormat="1" ht="14.2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3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</row>
    <row r="390" spans="1:57" s="23" customFormat="1" ht="14.2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3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</row>
    <row r="391" spans="1:57" s="23" customFormat="1" ht="14.2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3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</row>
    <row r="392" spans="1:57" s="23" customFormat="1" ht="14.2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3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</row>
    <row r="393" spans="1:57" s="23" customFormat="1" ht="14.2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3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</row>
    <row r="394" spans="1:57" s="23" customFormat="1" ht="14.2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3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</row>
    <row r="395" spans="1:57" s="23" customFormat="1" ht="14.2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3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</row>
    <row r="396" spans="1:57" s="23" customFormat="1" ht="14.2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3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</row>
    <row r="397" spans="1:57" s="23" customFormat="1" ht="14.2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3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</row>
    <row r="398" spans="1:57" s="23" customFormat="1" ht="14.2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3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</row>
    <row r="399" spans="1:57" s="23" customFormat="1" ht="14.2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3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</row>
    <row r="400" spans="1:57" s="23" customFormat="1" ht="14.2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3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</row>
    <row r="401" spans="1:57" s="23" customFormat="1" ht="14.2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3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</row>
    <row r="402" spans="1:57" s="23" customFormat="1" ht="14.2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3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</row>
    <row r="403" spans="1:57" s="23" customFormat="1" ht="14.2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3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</row>
    <row r="404" spans="1:57" s="23" customFormat="1" ht="14.2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3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</row>
    <row r="405" spans="1:57" s="23" customFormat="1" ht="14.2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3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</row>
    <row r="406" spans="1:57" s="23" customFormat="1" ht="14.2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3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</row>
    <row r="407" spans="1:57" s="23" customFormat="1" ht="14.2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3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</row>
    <row r="408" spans="1:57" s="23" customFormat="1" ht="14.2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3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</row>
    <row r="409" spans="1:57" s="23" customFormat="1" ht="14.2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3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</row>
    <row r="410" spans="1:57" s="23" customFormat="1" ht="14.2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3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</row>
    <row r="411" spans="1:57" s="23" customFormat="1" ht="14.2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3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</row>
    <row r="412" spans="1:57" s="23" customFormat="1" ht="14.2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3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</row>
    <row r="413" spans="1:57" s="23" customFormat="1" ht="14.2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3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</row>
    <row r="414" spans="1:57" s="23" customFormat="1" ht="14.2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3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</row>
    <row r="415" spans="1:57" s="23" customFormat="1" ht="14.2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3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</row>
    <row r="416" spans="1:57" s="23" customFormat="1" ht="14.2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3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</row>
    <row r="417" spans="1:57" s="23" customFormat="1" ht="14.2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3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</row>
    <row r="418" spans="1:57" s="23" customFormat="1" ht="14.2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3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</row>
    <row r="419" spans="1:57" s="23" customFormat="1" ht="14.2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3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</row>
    <row r="420" spans="1:57" s="23" customFormat="1" ht="14.2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3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</row>
    <row r="421" spans="1:57" s="23" customFormat="1" ht="14.2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3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</row>
    <row r="422" spans="1:57" s="23" customFormat="1" ht="14.2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3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</row>
    <row r="423" spans="1:57" s="23" customFormat="1" ht="14.2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3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</row>
    <row r="424" spans="1:57" s="23" customFormat="1" ht="14.2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3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</row>
    <row r="425" spans="1:57" s="23" customFormat="1" ht="14.2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3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</row>
    <row r="426" spans="1:57" s="23" customFormat="1" ht="14.2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3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</row>
    <row r="427" spans="1:57" s="23" customFormat="1" ht="14.2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3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</row>
    <row r="428" spans="1:57" s="23" customFormat="1" ht="14.2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3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</row>
    <row r="429" spans="1:57" s="23" customFormat="1" ht="14.2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3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</row>
    <row r="430" spans="1:57" s="23" customFormat="1" ht="14.2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3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</row>
    <row r="431" spans="1:57" s="23" customFormat="1" ht="14.2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3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</row>
    <row r="432" spans="1:57" s="23" customFormat="1" ht="14.2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3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</row>
    <row r="433" spans="1:57" s="23" customFormat="1" ht="14.2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3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</row>
    <row r="434" spans="1:57" s="23" customFormat="1" ht="14.2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3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</row>
    <row r="435" spans="1:57" s="23" customFormat="1" ht="14.2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3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</row>
    <row r="436" spans="1:57" s="23" customFormat="1" ht="14.2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3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</row>
    <row r="437" spans="1:57" s="23" customFormat="1" ht="14.2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3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</row>
    <row r="438" spans="1:57" s="23" customFormat="1" ht="14.2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3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</row>
    <row r="439" spans="1:57" s="23" customFormat="1" ht="14.2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3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</row>
    <row r="440" spans="1:57" s="23" customFormat="1" ht="14.2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3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</row>
    <row r="441" spans="1:57" s="23" customFormat="1" ht="14.2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3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</row>
    <row r="442" spans="1:57" s="23" customFormat="1" ht="14.2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3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</row>
    <row r="443" spans="1:57" s="23" customFormat="1" ht="14.2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3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</row>
    <row r="444" spans="1:57" s="23" customFormat="1" ht="14.2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3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</row>
    <row r="445" spans="1:57" s="23" customFormat="1" ht="14.2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3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</row>
    <row r="446" spans="1:57" s="23" customFormat="1" ht="14.2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3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</row>
    <row r="447" spans="1:57" s="23" customFormat="1" ht="14.2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3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</row>
    <row r="448" spans="1:57" s="23" customFormat="1" ht="14.2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3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</row>
    <row r="449" spans="1:57" s="23" customFormat="1" ht="14.2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3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</row>
    <row r="450" spans="1:57" s="23" customFormat="1" ht="14.2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3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</row>
    <row r="451" spans="1:57" s="23" customFormat="1" ht="14.2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3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</row>
    <row r="452" spans="1:57" s="23" customFormat="1" ht="14.2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3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</row>
    <row r="453" spans="1:57" s="23" customFormat="1" ht="14.2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3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</row>
    <row r="454" spans="1:57" s="23" customFormat="1" ht="14.2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3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</row>
    <row r="455" spans="1:57" s="23" customFormat="1" ht="14.2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3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</row>
    <row r="456" spans="1:57" s="23" customFormat="1" ht="14.2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3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</row>
    <row r="457" spans="1:57" s="23" customFormat="1" ht="14.2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3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</row>
    <row r="458" spans="1:57" s="23" customFormat="1" ht="14.2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3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</row>
    <row r="459" spans="1:57" s="23" customFormat="1" ht="14.2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3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</row>
    <row r="460" spans="1:57" s="23" customFormat="1" ht="14.2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3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</row>
    <row r="461" spans="1:57" s="23" customFormat="1" ht="14.2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3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</row>
    <row r="462" spans="1:57" s="23" customFormat="1" ht="14.2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3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</row>
    <row r="463" spans="1:57" s="23" customFormat="1" ht="14.2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3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</row>
    <row r="464" spans="1:57" s="23" customFormat="1" ht="14.2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3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</row>
    <row r="465" spans="1:57" s="23" customFormat="1" ht="14.2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3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</row>
    <row r="466" spans="1:57" s="23" customFormat="1" ht="14.2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3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</row>
    <row r="467" spans="1:57" s="23" customFormat="1" ht="14.2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3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</row>
    <row r="468" spans="1:57" s="23" customFormat="1" ht="14.2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3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</row>
    <row r="469" spans="1:57" s="23" customFormat="1" ht="14.2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3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</row>
    <row r="470" spans="1:57" s="23" customFormat="1" ht="14.2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3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</row>
    <row r="471" spans="1:57" s="23" customFormat="1" ht="14.2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3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</row>
    <row r="472" spans="1:57" s="23" customFormat="1" ht="14.2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3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</row>
    <row r="473" spans="1:57" s="23" customFormat="1" ht="14.2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3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</row>
    <row r="474" spans="1:57" s="23" customFormat="1" ht="14.2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3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</row>
    <row r="475" spans="1:57" s="23" customFormat="1" ht="14.2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3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</row>
    <row r="476" spans="1:57" s="23" customFormat="1" ht="14.2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3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</row>
    <row r="477" spans="1:57" s="23" customFormat="1" ht="14.2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3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</row>
    <row r="478" spans="1:57" s="23" customFormat="1" ht="14.2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3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</row>
    <row r="479" spans="1:57" s="23" customFormat="1" ht="14.2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3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</row>
    <row r="480" spans="1:57" s="23" customFormat="1" ht="14.2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3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</row>
    <row r="481" spans="1:57" s="23" customFormat="1" ht="14.2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3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</row>
    <row r="482" spans="1:57" s="23" customFormat="1" ht="14.25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3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</row>
    <row r="483" spans="1:57" s="23" customFormat="1" ht="14.2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3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</row>
    <row r="484" spans="1:57" s="23" customFormat="1" ht="14.25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3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</row>
    <row r="485" spans="1:57" s="23" customFormat="1" ht="14.2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3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</row>
    <row r="486" spans="1:57" s="23" customFormat="1" ht="14.25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3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</row>
    <row r="487" spans="1:57" s="23" customFormat="1" ht="14.25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3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</row>
    <row r="488" spans="1:57" s="23" customFormat="1" ht="14.25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3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</row>
    <row r="489" spans="1:57" s="23" customFormat="1" ht="14.25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3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</row>
    <row r="490" spans="1:57" s="23" customFormat="1" ht="14.25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3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</row>
    <row r="491" spans="1:57" s="23" customFormat="1" ht="14.25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3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</row>
    <row r="492" spans="1:57" s="23" customFormat="1" ht="14.25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3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</row>
    <row r="493" spans="1:57" s="23" customFormat="1" ht="14.25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3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</row>
    <row r="494" spans="1:57" s="23" customFormat="1" ht="14.25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3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</row>
    <row r="495" spans="1:57" s="23" customFormat="1" ht="14.2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3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</row>
    <row r="496" spans="1:57" s="23" customFormat="1" ht="14.25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3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</row>
    <row r="497" spans="1:57" s="23" customFormat="1" ht="14.2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3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</row>
    <row r="498" spans="1:57" s="23" customFormat="1" ht="14.25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3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</row>
    <row r="499" spans="1:57" s="23" customFormat="1" ht="14.25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3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</row>
    <row r="500" spans="1:57" s="23" customFormat="1" ht="14.2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3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</row>
    <row r="501" spans="1:57" s="23" customFormat="1" ht="14.25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3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</row>
    <row r="502" spans="1:57" s="23" customFormat="1" ht="14.25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3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</row>
    <row r="503" spans="1:57" s="23" customFormat="1" ht="14.25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3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</row>
    <row r="504" spans="1:57" s="23" customFormat="1" ht="14.25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3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</row>
    <row r="505" spans="1:57" s="23" customFormat="1" ht="14.2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3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</row>
    <row r="506" spans="1:57" s="23" customFormat="1" ht="14.25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3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</row>
    <row r="507" spans="1:57" s="23" customFormat="1" ht="14.25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3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</row>
    <row r="508" spans="1:57" s="23" customFormat="1" ht="14.25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3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</row>
    <row r="509" spans="1:57" s="23" customFormat="1" ht="14.25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3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</row>
    <row r="510" spans="1:57" s="23" customFormat="1" ht="14.25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3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</row>
    <row r="511" spans="1:57" s="23" customFormat="1" ht="14.2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3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</row>
    <row r="512" spans="1:57" s="23" customFormat="1" ht="14.25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3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</row>
    <row r="513" spans="1:57" s="23" customFormat="1" ht="14.25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3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</row>
    <row r="514" spans="1:57" s="23" customFormat="1" ht="14.25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3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</row>
    <row r="515" spans="1:57" s="23" customFormat="1" ht="14.2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3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</row>
    <row r="516" spans="1:57" s="23" customFormat="1" ht="14.25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3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</row>
    <row r="517" spans="1:57" s="23" customFormat="1" ht="14.25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3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</row>
    <row r="518" spans="1:57" s="23" customFormat="1" ht="14.25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3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</row>
    <row r="519" spans="1:57" s="23" customFormat="1" ht="14.25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3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</row>
    <row r="520" spans="1:57" s="23" customFormat="1" ht="14.25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3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</row>
    <row r="521" spans="1:57" s="23" customFormat="1" ht="14.25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3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</row>
    <row r="522" spans="1:57" s="23" customFormat="1" ht="14.25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3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</row>
    <row r="523" spans="1:57" s="23" customFormat="1" ht="14.25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3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</row>
    <row r="524" spans="1:57" s="23" customFormat="1" ht="14.25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3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</row>
    <row r="525" spans="1:57" s="23" customFormat="1" ht="14.2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3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</row>
    <row r="526" spans="1:57" s="23" customFormat="1" ht="14.25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3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</row>
    <row r="527" spans="1:57" s="23" customFormat="1" ht="14.25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3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</row>
    <row r="528" spans="1:57" s="23" customFormat="1" ht="14.25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3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</row>
    <row r="529" spans="1:57" s="23" customFormat="1" ht="14.25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3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</row>
    <row r="530" spans="1:57" s="23" customFormat="1" ht="14.25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3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</row>
    <row r="531" spans="1:57" s="23" customFormat="1" ht="14.25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3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</row>
    <row r="532" spans="1:57" s="23" customFormat="1" ht="14.25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3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</row>
    <row r="533" spans="1:57" s="23" customFormat="1" ht="14.25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3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</row>
    <row r="534" spans="1:57" s="23" customFormat="1" ht="14.25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3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</row>
    <row r="535" spans="1:57" s="23" customFormat="1" ht="14.2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3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</row>
    <row r="536" spans="1:57" s="23" customFormat="1" ht="14.25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3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</row>
    <row r="537" spans="1:57" s="23" customFormat="1" ht="14.25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3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</row>
    <row r="538" spans="1:57" s="23" customFormat="1" ht="14.25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3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</row>
    <row r="539" spans="1:57" s="23" customFormat="1" ht="14.25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3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</row>
    <row r="540" spans="1:57" s="23" customFormat="1" ht="14.25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3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</row>
    <row r="541" spans="1:57" s="23" customFormat="1" ht="14.2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3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</row>
    <row r="542" spans="1:57" s="23" customFormat="1" ht="14.25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3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</row>
    <row r="543" spans="1:57" s="23" customFormat="1" ht="14.25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3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</row>
    <row r="544" spans="1:57" s="23" customFormat="1" ht="14.25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3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</row>
    <row r="545" spans="1:57" s="23" customFormat="1" ht="14.2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3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</row>
    <row r="546" spans="1:57" s="23" customFormat="1" ht="14.25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3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</row>
    <row r="547" spans="1:57" s="23" customFormat="1" ht="14.25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3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</row>
    <row r="548" spans="1:57" s="23" customFormat="1" ht="14.25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3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</row>
    <row r="549" spans="1:57" s="23" customFormat="1" ht="14.25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3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</row>
    <row r="550" spans="1:57" s="23" customFormat="1" ht="14.25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3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</row>
    <row r="551" spans="1:57" s="23" customFormat="1" ht="14.25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3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</row>
    <row r="552" spans="1:57" s="23" customFormat="1" ht="14.25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3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</row>
    <row r="553" spans="1:57" s="23" customFormat="1" ht="14.25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3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</row>
    <row r="554" spans="1:57" s="23" customFormat="1" ht="14.25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3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</row>
    <row r="555" spans="1:57" s="23" customFormat="1" ht="14.2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3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</row>
    <row r="556" spans="1:57" s="23" customFormat="1" ht="14.25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3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</row>
    <row r="557" spans="1:57" s="23" customFormat="1" ht="14.25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3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</row>
    <row r="558" spans="1:57" s="23" customFormat="1" ht="14.25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3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</row>
    <row r="559" spans="1:57" s="23" customFormat="1" ht="14.25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3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</row>
    <row r="560" spans="1:57" s="23" customFormat="1" ht="14.25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3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</row>
    <row r="561" spans="1:57" s="23" customFormat="1" ht="14.25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3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</row>
    <row r="562" spans="1:57" s="23" customFormat="1" ht="14.25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3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</row>
    <row r="563" spans="1:57" s="23" customFormat="1" ht="14.25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3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</row>
    <row r="564" spans="1:57" s="23" customFormat="1" ht="14.25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3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</row>
    <row r="565" spans="1:57" s="23" customFormat="1" ht="14.2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3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</row>
    <row r="566" spans="1:57" s="23" customFormat="1" ht="14.25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3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</row>
    <row r="567" spans="1:57" s="23" customFormat="1" ht="14.25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3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</row>
    <row r="568" spans="1:57" s="23" customFormat="1" ht="14.25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3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</row>
    <row r="569" spans="1:57" s="23" customFormat="1" ht="14.25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3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</row>
    <row r="570" spans="1:57" s="23" customFormat="1" ht="14.25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3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</row>
    <row r="571" spans="1:57" s="23" customFormat="1" ht="14.25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3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</row>
    <row r="572" spans="1:57" s="23" customFormat="1" ht="14.25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3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</row>
    <row r="573" spans="1:57" s="23" customFormat="1" ht="14.25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3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</row>
    <row r="574" spans="1:57" s="23" customFormat="1" ht="14.25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3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</row>
    <row r="575" spans="1:57" s="23" customFormat="1" ht="14.2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3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</row>
    <row r="576" spans="1:57" s="23" customFormat="1" ht="14.25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3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</row>
    <row r="577" spans="1:57" s="23" customFormat="1" ht="14.25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3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</row>
    <row r="578" spans="1:57" s="23" customFormat="1" ht="14.25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3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</row>
    <row r="579" spans="1:57" s="23" customFormat="1" ht="14.25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3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</row>
    <row r="580" spans="1:57" s="23" customFormat="1" ht="14.25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3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</row>
    <row r="581" spans="1:57" s="23" customFormat="1" ht="14.25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3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</row>
    <row r="582" spans="1:57" s="23" customFormat="1" ht="14.25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3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</row>
    <row r="583" spans="1:57" s="23" customFormat="1" ht="14.25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3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</row>
    <row r="584" spans="1:57" s="23" customFormat="1" ht="14.25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3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</row>
    <row r="585" spans="1:57" s="23" customFormat="1" ht="14.2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3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</row>
    <row r="586" spans="1:57" s="23" customFormat="1" ht="14.25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3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</row>
    <row r="587" spans="1:57" s="23" customFormat="1" ht="14.25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3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</row>
    <row r="588" spans="1:57" s="23" customFormat="1" ht="14.25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3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</row>
    <row r="589" spans="1:57" s="23" customFormat="1" ht="14.25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3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</row>
    <row r="590" spans="1:57" s="23" customFormat="1" ht="14.25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3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</row>
    <row r="591" spans="1:57" s="23" customFormat="1" ht="14.25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3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</row>
    <row r="592" spans="1:57" s="23" customFormat="1" ht="14.25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3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</row>
    <row r="593" spans="1:57" s="23" customFormat="1" ht="14.25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3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</row>
    <row r="594" spans="1:57" s="23" customFormat="1" ht="14.25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3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</row>
    <row r="595" spans="1:57" s="23" customFormat="1" ht="14.2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3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</row>
    <row r="596" spans="1:57" s="23" customFormat="1" ht="14.25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3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</row>
    <row r="597" spans="1:57" s="23" customFormat="1" ht="14.25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3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</row>
    <row r="598" spans="1:57" s="23" customFormat="1" ht="14.25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3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</row>
    <row r="599" spans="1:57" s="23" customFormat="1" ht="14.25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3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</row>
    <row r="600" spans="1:57" s="23" customFormat="1" ht="14.25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3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</row>
    <row r="601" spans="1:57" s="23" customFormat="1" ht="14.25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3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</row>
    <row r="602" spans="1:57" s="23" customFormat="1" ht="14.25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3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</row>
    <row r="603" spans="1:57" s="23" customFormat="1" ht="14.25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3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</row>
    <row r="604" spans="1:57" s="23" customFormat="1" ht="14.25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3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</row>
    <row r="605" spans="1:57" s="23" customFormat="1" ht="14.2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3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</row>
    <row r="606" spans="1:57" s="23" customFormat="1" ht="14.25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3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</row>
    <row r="607" spans="1:57" s="23" customFormat="1" ht="14.25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3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</row>
    <row r="608" spans="1:57" s="23" customFormat="1" ht="14.25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3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</row>
    <row r="609" spans="1:57" s="23" customFormat="1" ht="14.25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3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</row>
    <row r="610" spans="1:57" s="23" customFormat="1" ht="14.25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3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</row>
    <row r="611" spans="1:57" s="23" customFormat="1" ht="14.25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3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</row>
    <row r="612" spans="1:57" s="23" customFormat="1" ht="14.25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3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</row>
    <row r="613" spans="1:57" s="23" customFormat="1" ht="14.25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3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</row>
    <row r="614" spans="1:57" s="23" customFormat="1" ht="14.25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3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</row>
    <row r="615" spans="1:57" s="23" customFormat="1" ht="14.2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3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</row>
    <row r="616" spans="1:57" s="23" customFormat="1" ht="14.25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3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</row>
    <row r="617" spans="1:57" s="23" customFormat="1" ht="14.25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3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</row>
    <row r="618" spans="1:57" s="23" customFormat="1" ht="14.25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3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</row>
    <row r="619" spans="1:57" s="23" customFormat="1" ht="14.25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3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</row>
    <row r="620" spans="1:57" s="23" customFormat="1" ht="14.25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3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</row>
    <row r="621" spans="1:57" s="23" customFormat="1" ht="14.25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3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</row>
    <row r="622" spans="1:57" s="23" customFormat="1" ht="14.25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3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</row>
    <row r="623" spans="1:57" s="23" customFormat="1" ht="14.25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3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</row>
    <row r="624" spans="1:57" s="23" customFormat="1" ht="14.25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3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</row>
    <row r="625" spans="1:57" s="23" customFormat="1" ht="14.2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3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</row>
    <row r="626" spans="1:57" s="23" customFormat="1" ht="14.25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3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</row>
    <row r="627" spans="1:57" s="23" customFormat="1" ht="14.25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3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</row>
    <row r="628" spans="1:57" s="23" customFormat="1" ht="14.25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3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</row>
    <row r="629" spans="1:57" s="23" customFormat="1" ht="14.25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3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</row>
    <row r="630" spans="1:57" s="23" customFormat="1" ht="14.25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3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</row>
    <row r="631" spans="1:57" s="23" customFormat="1" ht="14.25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3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</row>
    <row r="632" spans="1:57" s="23" customFormat="1" ht="14.25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3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</row>
    <row r="633" spans="1:57" s="23" customFormat="1" ht="14.25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3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</row>
    <row r="634" spans="1:57" s="23" customFormat="1" ht="14.25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3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</row>
    <row r="635" spans="1:57" s="23" customFormat="1" ht="14.2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3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</row>
    <row r="636" spans="1:57" s="23" customFormat="1" ht="14.25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3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</row>
    <row r="637" spans="1:57" s="23" customFormat="1" ht="14.25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3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</row>
    <row r="638" spans="1:57" s="23" customFormat="1" ht="14.25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3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</row>
    <row r="639" spans="1:57" s="23" customFormat="1" ht="14.25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3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</row>
    <row r="640" spans="1:57" s="23" customFormat="1" ht="14.25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3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</row>
    <row r="641" spans="1:57" s="23" customFormat="1" ht="14.25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3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</row>
    <row r="642" spans="1:57" s="23" customFormat="1" ht="14.25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3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</row>
    <row r="643" spans="1:57" s="23" customFormat="1" ht="14.25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3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</row>
    <row r="644" spans="1:57" s="23" customFormat="1" ht="14.25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3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</row>
    <row r="645" spans="1:57" s="23" customFormat="1" ht="14.2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3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</row>
    <row r="646" spans="1:57" s="23" customFormat="1" ht="14.25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3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</row>
    <row r="647" spans="1:57" s="23" customFormat="1" ht="14.25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3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</row>
    <row r="648" spans="1:57" s="23" customFormat="1" ht="14.2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3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</row>
    <row r="649" spans="1:57" s="23" customFormat="1" ht="14.2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3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</row>
    <row r="650" spans="1:57" s="23" customFormat="1" ht="14.2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3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</row>
    <row r="651" spans="1:57" s="23" customFormat="1" ht="14.2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3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</row>
    <row r="652" spans="1:57" s="23" customFormat="1" ht="14.2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3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</row>
    <row r="653" spans="1:57" s="23" customFormat="1" ht="14.2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3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</row>
    <row r="654" spans="1:57" s="23" customFormat="1" ht="14.2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3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</row>
    <row r="655" spans="1:57" s="23" customFormat="1" ht="14.2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3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</row>
    <row r="656" spans="1:57" s="23" customFormat="1" ht="14.2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3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</row>
    <row r="657" spans="1:57" s="23" customFormat="1" ht="14.2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3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</row>
    <row r="658" spans="1:57" s="23" customFormat="1" ht="14.2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3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</row>
    <row r="659" spans="1:57" s="23" customFormat="1" ht="14.2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3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</row>
    <row r="660" spans="1:57" s="23" customFormat="1" ht="14.2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3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</row>
    <row r="661" spans="1:57" s="23" customFormat="1" ht="14.2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3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</row>
    <row r="662" spans="1:57" s="23" customFormat="1" ht="14.2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3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</row>
    <row r="663" spans="1:57" s="23" customFormat="1" ht="14.2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3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</row>
    <row r="664" spans="1:57" s="23" customFormat="1" ht="14.2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3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</row>
    <row r="665" spans="1:57" s="23" customFormat="1" ht="14.2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3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</row>
    <row r="666" spans="1:57" s="23" customFormat="1" ht="14.2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3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</row>
    <row r="667" spans="1:57" s="23" customFormat="1" ht="14.2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3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</row>
    <row r="668" spans="1:57" s="23" customFormat="1" ht="14.2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3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</row>
    <row r="669" spans="1:57" s="23" customFormat="1" ht="14.2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3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</row>
    <row r="670" spans="1:57" s="23" customFormat="1" ht="14.2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3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</row>
    <row r="671" spans="1:57" s="23" customFormat="1" ht="14.2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3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</row>
    <row r="672" spans="1:57" s="23" customFormat="1" ht="14.2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3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</row>
    <row r="673" spans="1:57" s="23" customFormat="1" ht="14.2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3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</row>
    <row r="674" spans="1:57" s="23" customFormat="1" ht="14.2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3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</row>
    <row r="675" spans="1:57" s="23" customFormat="1" ht="14.2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3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</row>
    <row r="676" spans="1:57" s="23" customFormat="1" ht="14.2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3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</row>
    <row r="677" spans="1:57" s="23" customFormat="1" ht="14.2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3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</row>
    <row r="678" spans="1:57" s="23" customFormat="1" ht="14.2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3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</row>
    <row r="679" spans="1:57" s="23" customFormat="1" ht="14.2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3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</row>
    <row r="680" spans="1:57" s="23" customFormat="1" ht="14.2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3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</row>
    <row r="681" spans="1:57" s="23" customFormat="1" ht="14.2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3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</row>
    <row r="682" spans="1:57" s="23" customFormat="1" ht="14.2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3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</row>
    <row r="683" spans="1:57" s="23" customFormat="1" ht="14.2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3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</row>
    <row r="684" spans="1:57" s="23" customFormat="1" ht="14.2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3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</row>
    <row r="685" spans="1:57" s="23" customFormat="1" ht="14.2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3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</row>
    <row r="686" spans="1:57" s="23" customFormat="1" ht="14.2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3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</row>
    <row r="687" spans="1:57" s="23" customFormat="1" ht="14.2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3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</row>
    <row r="688" spans="1:57" s="23" customFormat="1" ht="14.2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3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</row>
    <row r="689" spans="1:57" s="23" customFormat="1" ht="14.2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3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</row>
    <row r="690" spans="1:57" s="23" customFormat="1" ht="14.2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3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</row>
    <row r="691" spans="1:57" s="23" customFormat="1" ht="14.2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3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</row>
    <row r="692" spans="1:57" s="23" customFormat="1" ht="14.2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3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</row>
    <row r="693" spans="1:57" s="23" customFormat="1" ht="14.2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3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</row>
    <row r="694" spans="1:57" s="23" customFormat="1" ht="14.2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3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</row>
    <row r="695" spans="1:57" s="23" customFormat="1" ht="14.2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3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</row>
    <row r="696" spans="1:57" s="23" customFormat="1" ht="14.2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3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</row>
    <row r="697" spans="1:57" s="23" customFormat="1" ht="14.2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3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28"/>
    </row>
    <row r="698" spans="1:57" s="23" customFormat="1" ht="14.2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3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</row>
    <row r="699" spans="1:57" s="23" customFormat="1" ht="14.2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3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</row>
    <row r="700" spans="1:57" s="23" customFormat="1" ht="14.2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3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</row>
    <row r="701" spans="1:57" s="23" customFormat="1" ht="14.2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3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</row>
    <row r="702" spans="1:57" s="23" customFormat="1" ht="14.2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3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</row>
    <row r="703" spans="1:57" s="23" customFormat="1" ht="14.2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3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</row>
    <row r="704" spans="1:57" s="23" customFormat="1" ht="14.2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3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</row>
    <row r="705" spans="1:57" s="23" customFormat="1" ht="14.2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3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</row>
    <row r="706" spans="1:57" s="23" customFormat="1" ht="14.25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3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28"/>
      <c r="BE706" s="28"/>
    </row>
    <row r="707" spans="1:57" s="23" customFormat="1" ht="14.25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3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28"/>
      <c r="BE707" s="28"/>
    </row>
    <row r="708" spans="1:57" s="23" customFormat="1" ht="14.25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3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28"/>
      <c r="BE708" s="28"/>
    </row>
    <row r="709" spans="1:57" s="23" customFormat="1" ht="14.25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3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28"/>
      <c r="BE709" s="28"/>
    </row>
    <row r="710" spans="1:57" s="23" customFormat="1" ht="14.25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3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28"/>
      <c r="BE710" s="28"/>
    </row>
    <row r="711" spans="1:57" s="23" customFormat="1" ht="14.25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3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28"/>
      <c r="BE711" s="28"/>
    </row>
    <row r="712" spans="1:57" s="23" customFormat="1" ht="14.25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3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28"/>
    </row>
    <row r="713" spans="1:57" s="23" customFormat="1" ht="14.25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3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28"/>
      <c r="BE713" s="28"/>
    </row>
    <row r="714" spans="1:57" s="23" customFormat="1" ht="14.25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3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28"/>
      <c r="BE714" s="28"/>
    </row>
    <row r="715" spans="1:57" s="23" customFormat="1" ht="14.2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3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28"/>
      <c r="BE715" s="28"/>
    </row>
    <row r="716" spans="1:57" s="23" customFormat="1" ht="14.25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3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28"/>
      <c r="BE716" s="28"/>
    </row>
    <row r="717" spans="1:57" s="23" customFormat="1" ht="14.25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3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28"/>
      <c r="BE717" s="28"/>
    </row>
    <row r="718" spans="1:57" s="23" customFormat="1" ht="14.25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3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28"/>
      <c r="BE718" s="28"/>
    </row>
    <row r="719" spans="1:57" s="23" customFormat="1" ht="14.25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3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28"/>
      <c r="BE719" s="28"/>
    </row>
    <row r="720" spans="1:57" s="23" customFormat="1" ht="14.25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3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8"/>
    </row>
    <row r="721" spans="1:57" s="23" customFormat="1" ht="14.25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3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28"/>
      <c r="BE721" s="28"/>
    </row>
    <row r="722" spans="1:57" s="23" customFormat="1" ht="14.25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3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28"/>
      <c r="BE722" s="28"/>
    </row>
    <row r="723" spans="1:57" s="23" customFormat="1" ht="14.25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3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28"/>
      <c r="BE723" s="28"/>
    </row>
    <row r="724" spans="1:57" s="23" customFormat="1" ht="14.25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3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28"/>
      <c r="BE724" s="28"/>
    </row>
    <row r="725" spans="1:57" s="23" customFormat="1" ht="14.2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3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28"/>
      <c r="BE725" s="28"/>
    </row>
    <row r="726" spans="1:57" s="23" customFormat="1" ht="14.25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3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28"/>
    </row>
    <row r="727" spans="1:57" s="23" customFormat="1" ht="14.25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3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28"/>
      <c r="BE727" s="28"/>
    </row>
    <row r="728" spans="1:57" s="23" customFormat="1" ht="14.25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3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28"/>
      <c r="BE728" s="28"/>
    </row>
    <row r="729" spans="1:57" s="23" customFormat="1" ht="14.25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3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28"/>
      <c r="BE729" s="28"/>
    </row>
    <row r="730" spans="1:57" s="23" customFormat="1" ht="14.25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3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28"/>
      <c r="BE730" s="28"/>
    </row>
    <row r="731" spans="1:57" s="23" customFormat="1" ht="14.25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3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28"/>
      <c r="BE731" s="28"/>
    </row>
    <row r="732" spans="1:57" s="23" customFormat="1" ht="14.25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3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28"/>
      <c r="BE732" s="28"/>
    </row>
    <row r="733" spans="1:57" s="23" customFormat="1" ht="14.25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3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28"/>
      <c r="BE733" s="28"/>
    </row>
    <row r="734" spans="1:57" s="23" customFormat="1" ht="14.25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3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28"/>
      <c r="BE734" s="28"/>
    </row>
    <row r="735" spans="1:57" s="23" customFormat="1" ht="14.2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3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28"/>
      <c r="BE735" s="28"/>
    </row>
    <row r="736" spans="1:57" s="23" customFormat="1" ht="14.25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3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28"/>
      <c r="BE736" s="28"/>
    </row>
    <row r="737" spans="1:57" s="23" customFormat="1" ht="14.25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3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28"/>
      <c r="BE737" s="28"/>
    </row>
    <row r="738" spans="1:57" s="23" customFormat="1" ht="14.25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3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28"/>
      <c r="BE738" s="28"/>
    </row>
    <row r="739" spans="1:57" s="23" customFormat="1" ht="14.25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3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28"/>
      <c r="BE739" s="28"/>
    </row>
    <row r="740" spans="1:57" s="23" customFormat="1" ht="14.25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3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28"/>
      <c r="BE740" s="28"/>
    </row>
    <row r="741" spans="1:57" s="23" customFormat="1" ht="14.25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3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28"/>
      <c r="BE741" s="28"/>
    </row>
    <row r="742" spans="1:57" s="23" customFormat="1" ht="14.25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3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28"/>
      <c r="BE742" s="28"/>
    </row>
    <row r="743" spans="1:57" s="23" customFormat="1" ht="14.25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3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28"/>
      <c r="BE743" s="28"/>
    </row>
    <row r="744" spans="1:57" s="23" customFormat="1" ht="14.25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3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28"/>
      <c r="BE744" s="28"/>
    </row>
    <row r="745" spans="1:57" s="23" customFormat="1" ht="14.2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3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28"/>
      <c r="BE745" s="28"/>
    </row>
    <row r="746" spans="1:57" s="23" customFormat="1" ht="14.25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3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28"/>
      <c r="BE746" s="28"/>
    </row>
    <row r="747" spans="1:57" s="23" customFormat="1" ht="14.25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3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28"/>
      <c r="BE747" s="28"/>
    </row>
    <row r="748" spans="1:57" s="23" customFormat="1" ht="14.25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3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28"/>
      <c r="BE748" s="28"/>
    </row>
    <row r="749" spans="1:57" s="23" customFormat="1" ht="14.25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3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28"/>
      <c r="BE749" s="28"/>
    </row>
    <row r="750" spans="1:57" s="23" customFormat="1" ht="14.25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3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28"/>
      <c r="BE750" s="28"/>
    </row>
    <row r="751" spans="1:57" s="23" customFormat="1" ht="14.25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3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28"/>
      <c r="BE751" s="28"/>
    </row>
    <row r="752" spans="1:57" s="23" customFormat="1" ht="14.25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3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28"/>
    </row>
    <row r="753" spans="1:57" s="23" customFormat="1" ht="14.25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3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28"/>
      <c r="BE753" s="28"/>
    </row>
    <row r="754" spans="1:57" s="23" customFormat="1" ht="14.25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3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28"/>
      <c r="BE754" s="28"/>
    </row>
    <row r="755" spans="1:57" s="23" customFormat="1" ht="14.2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3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28"/>
      <c r="BE755" s="28"/>
    </row>
    <row r="756" spans="1:57" s="23" customFormat="1" ht="14.25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3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28"/>
      <c r="BE756" s="28"/>
    </row>
    <row r="757" spans="1:57" s="23" customFormat="1" ht="14.25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3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28"/>
      <c r="BE757" s="28"/>
    </row>
    <row r="758" spans="1:57" s="23" customFormat="1" ht="14.25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3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28"/>
      <c r="BE758" s="28"/>
    </row>
    <row r="759" spans="1:57" s="23" customFormat="1" ht="14.25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3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28"/>
      <c r="BE759" s="28"/>
    </row>
    <row r="760" spans="1:57" s="23" customFormat="1" ht="14.25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3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28"/>
      <c r="BE760" s="28"/>
    </row>
    <row r="761" spans="1:57" s="23" customFormat="1" ht="14.25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3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28"/>
      <c r="BE761" s="28"/>
    </row>
    <row r="762" spans="1:57" s="23" customFormat="1" ht="14.25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3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28"/>
      <c r="BE762" s="28"/>
    </row>
    <row r="763" spans="1:57" s="23" customFormat="1" ht="14.25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3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28"/>
      <c r="BE763" s="28"/>
    </row>
    <row r="764" spans="1:57" s="23" customFormat="1" ht="14.25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3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28"/>
      <c r="BE764" s="28"/>
    </row>
    <row r="765" spans="1:57" s="23" customFormat="1" ht="14.2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3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28"/>
      <c r="BE765" s="28"/>
    </row>
    <row r="766" spans="1:57" s="23" customFormat="1" ht="14.25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3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28"/>
      <c r="BE766" s="28"/>
    </row>
    <row r="767" spans="1:57" s="23" customFormat="1" ht="14.25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3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28"/>
      <c r="BE767" s="28"/>
    </row>
    <row r="768" spans="1:57" s="23" customFormat="1" ht="14.25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3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28"/>
      <c r="BE768" s="28"/>
    </row>
    <row r="769" spans="1:57" s="23" customFormat="1" ht="14.25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3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28"/>
      <c r="BE769" s="28"/>
    </row>
    <row r="770" spans="1:57" s="23" customFormat="1" ht="14.25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3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28"/>
      <c r="BE770" s="28"/>
    </row>
    <row r="771" spans="1:57" s="23" customFormat="1" ht="14.25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3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28"/>
      <c r="BE771" s="28"/>
    </row>
    <row r="772" spans="1:57" s="23" customFormat="1" ht="14.25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3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28"/>
      <c r="BE772" s="28"/>
    </row>
    <row r="773" spans="1:57" s="23" customFormat="1" ht="14.25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3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28"/>
      <c r="BE773" s="28"/>
    </row>
    <row r="774" spans="1:57" s="23" customFormat="1" ht="14.25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3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28"/>
      <c r="BE774" s="28"/>
    </row>
    <row r="775" spans="1:57" s="23" customFormat="1" ht="14.2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3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28"/>
      <c r="BE775" s="28"/>
    </row>
    <row r="776" spans="1:57" s="23" customFormat="1" ht="14.25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3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28"/>
      <c r="BE776" s="28"/>
    </row>
    <row r="777" spans="1:57" s="23" customFormat="1" ht="14.25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3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28"/>
      <c r="BE777" s="28"/>
    </row>
    <row r="778" spans="1:57" s="23" customFormat="1" ht="14.25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3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28"/>
      <c r="BE778" s="28"/>
    </row>
    <row r="779" spans="1:57" s="23" customFormat="1" ht="14.25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3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28"/>
      <c r="BE779" s="28"/>
    </row>
    <row r="780" spans="1:57" s="23" customFormat="1" ht="14.25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3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28"/>
      <c r="BE780" s="28"/>
    </row>
    <row r="781" spans="1:57" s="23" customFormat="1" ht="14.25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3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28"/>
      <c r="BE781" s="28"/>
    </row>
    <row r="782" spans="1:57" s="23" customFormat="1" ht="14.25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3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28"/>
      <c r="BE782" s="28"/>
    </row>
    <row r="783" spans="1:57" s="23" customFormat="1" ht="14.25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3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28"/>
      <c r="BE783" s="28"/>
    </row>
    <row r="784" spans="1:57" s="23" customFormat="1" ht="14.25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3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28"/>
      <c r="BE784" s="28"/>
    </row>
    <row r="785" spans="1:57" s="23" customFormat="1" ht="14.2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3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28"/>
      <c r="BE785" s="28"/>
    </row>
    <row r="786" spans="1:57" s="23" customFormat="1" ht="14.25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3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28"/>
      <c r="BE786" s="28"/>
    </row>
    <row r="787" spans="1:57" s="23" customFormat="1" ht="14.25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3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28"/>
      <c r="BE787" s="28"/>
    </row>
    <row r="788" spans="1:57" s="23" customFormat="1" ht="14.25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3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28"/>
      <c r="BE788" s="28"/>
    </row>
    <row r="789" spans="1:57" s="23" customFormat="1" ht="14.25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3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28"/>
      <c r="BE789" s="28"/>
    </row>
    <row r="790" spans="1:57" s="23" customFormat="1" ht="14.25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3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28"/>
      <c r="BE790" s="28"/>
    </row>
    <row r="791" spans="1:57" s="23" customFormat="1" ht="14.25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3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28"/>
      <c r="BE791" s="28"/>
    </row>
    <row r="792" spans="1:57" s="23" customFormat="1" ht="14.25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3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28"/>
      <c r="BE792" s="28"/>
    </row>
    <row r="793" spans="1:57" s="23" customFormat="1" ht="14.25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3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28"/>
      <c r="BE793" s="28"/>
    </row>
    <row r="794" spans="1:57" s="23" customFormat="1" ht="14.25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3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28"/>
      <c r="BE794" s="28"/>
    </row>
    <row r="795" spans="1:57" s="23" customFormat="1" ht="14.2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3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28"/>
      <c r="BE795" s="28"/>
    </row>
    <row r="796" spans="1:57" s="23" customFormat="1" ht="14.25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3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28"/>
      <c r="BE796" s="28"/>
    </row>
    <row r="797" spans="1:57" s="23" customFormat="1" ht="14.25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3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28"/>
      <c r="BE797" s="28"/>
    </row>
    <row r="798" spans="1:57" s="23" customFormat="1" ht="14.25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3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28"/>
      <c r="BE798" s="28"/>
    </row>
    <row r="799" spans="1:57" s="23" customFormat="1" ht="14.25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3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28"/>
      <c r="BE799" s="28"/>
    </row>
    <row r="800" spans="1:57" s="23" customFormat="1" ht="14.25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3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28"/>
      <c r="BE800" s="28"/>
    </row>
    <row r="801" spans="1:57" s="23" customFormat="1" ht="14.25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3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28"/>
      <c r="BE801" s="28"/>
    </row>
    <row r="802" spans="1:57" s="23" customFormat="1" ht="14.25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3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28"/>
      <c r="BE802" s="28"/>
    </row>
    <row r="803" spans="1:57" s="23" customFormat="1" ht="14.25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3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28"/>
      <c r="BE803" s="28"/>
    </row>
    <row r="804" spans="1:57" s="23" customFormat="1" ht="14.25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3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28"/>
      <c r="BE804" s="28"/>
    </row>
    <row r="805" spans="1:57" s="23" customFormat="1" ht="14.2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3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28"/>
      <c r="BE805" s="28"/>
    </row>
    <row r="806" spans="1:57" s="23" customFormat="1" ht="14.25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3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28"/>
      <c r="BE806" s="28"/>
    </row>
    <row r="807" spans="1:57" s="23" customFormat="1" ht="14.25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3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28"/>
      <c r="BE807" s="28"/>
    </row>
    <row r="808" spans="1:57" s="23" customFormat="1" ht="14.25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3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28"/>
      <c r="BE808" s="28"/>
    </row>
    <row r="809" spans="1:57" s="23" customFormat="1" ht="14.25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3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28"/>
      <c r="BE809" s="28"/>
    </row>
    <row r="810" spans="1:57" s="23" customFormat="1" ht="14.25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3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28"/>
      <c r="BE810" s="28"/>
    </row>
    <row r="811" spans="1:57" s="23" customFormat="1" ht="14.25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3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28"/>
      <c r="BE811" s="28"/>
    </row>
    <row r="812" spans="1:57" s="23" customFormat="1" ht="14.25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3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28"/>
      <c r="BE812" s="28"/>
    </row>
    <row r="813" spans="1:57" s="23" customFormat="1" ht="14.25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3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28"/>
      <c r="BE813" s="28"/>
    </row>
    <row r="814" spans="1:57" s="23" customFormat="1" ht="14.25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3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28"/>
      <c r="BE814" s="28"/>
    </row>
    <row r="815" spans="1:57" s="23" customFormat="1" ht="14.2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3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28"/>
      <c r="BE815" s="28"/>
    </row>
    <row r="816" spans="1:57" s="23" customFormat="1" ht="14.25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3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28"/>
      <c r="BE816" s="28"/>
    </row>
    <row r="817" spans="1:57" s="23" customFormat="1" ht="14.25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3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28"/>
      <c r="BE817" s="28"/>
    </row>
    <row r="818" spans="1:57" s="23" customFormat="1" ht="14.25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3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28"/>
      <c r="BE818" s="28"/>
    </row>
    <row r="819" spans="1:57" s="23" customFormat="1" ht="14.25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3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28"/>
      <c r="BE819" s="28"/>
    </row>
    <row r="820" spans="1:57" s="23" customFormat="1" ht="14.25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3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28"/>
      <c r="BE820" s="28"/>
    </row>
    <row r="821" spans="1:57" s="23" customFormat="1" ht="14.25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3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28"/>
      <c r="BE821" s="28"/>
    </row>
    <row r="822" spans="1:57" s="23" customFormat="1" ht="14.25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3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28"/>
      <c r="BE822" s="28"/>
    </row>
    <row r="823" spans="1:57" s="23" customFormat="1" ht="14.25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3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28"/>
      <c r="BE823" s="28"/>
    </row>
    <row r="824" spans="1:57" s="23" customFormat="1" ht="14.25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3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28"/>
      <c r="BE824" s="28"/>
    </row>
    <row r="825" spans="1:57" s="23" customFormat="1" ht="14.2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3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28"/>
      <c r="BE825" s="28"/>
    </row>
    <row r="826" spans="1:57" s="23" customFormat="1" ht="14.25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3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28"/>
      <c r="BE826" s="28"/>
    </row>
    <row r="827" spans="1:57" s="23" customFormat="1" ht="14.25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3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28"/>
      <c r="BE827" s="28"/>
    </row>
    <row r="828" spans="1:57" s="23" customFormat="1" ht="14.25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3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28"/>
      <c r="BE828" s="28"/>
    </row>
    <row r="829" spans="1:57" s="23" customFormat="1" ht="14.25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3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28"/>
      <c r="BE829" s="28"/>
    </row>
    <row r="830" spans="1:57" s="23" customFormat="1" ht="14.25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3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28"/>
      <c r="BE830" s="28"/>
    </row>
    <row r="831" spans="1:57" s="23" customFormat="1" ht="14.25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3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28"/>
      <c r="BE831" s="28"/>
    </row>
    <row r="832" spans="1:57" s="23" customFormat="1" ht="14.25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3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28"/>
      <c r="BE832" s="28"/>
    </row>
    <row r="833" spans="1:57" s="23" customFormat="1" ht="14.25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3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28"/>
      <c r="BE833" s="28"/>
    </row>
    <row r="834" spans="1:57" s="23" customFormat="1" ht="14.25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3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28"/>
      <c r="BE834" s="28"/>
    </row>
    <row r="835" spans="1:57" s="23" customFormat="1" ht="14.2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3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28"/>
      <c r="BE835" s="28"/>
    </row>
    <row r="836" spans="1:57" s="23" customFormat="1" ht="14.25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3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28"/>
      <c r="BE836" s="28"/>
    </row>
    <row r="837" spans="1:57" s="23" customFormat="1" ht="14.25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3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28"/>
      <c r="BE837" s="28"/>
    </row>
    <row r="838" spans="1:57" s="23" customFormat="1" ht="14.25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3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28"/>
      <c r="BE838" s="28"/>
    </row>
    <row r="839" spans="1:57" s="23" customFormat="1" ht="14.25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3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28"/>
      <c r="BE839" s="28"/>
    </row>
    <row r="840" spans="1:57" s="23" customFormat="1" ht="14.25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3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28"/>
      <c r="BE840" s="28"/>
    </row>
    <row r="841" spans="1:57" s="23" customFormat="1" ht="14.25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3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28"/>
      <c r="BE841" s="28"/>
    </row>
    <row r="842" spans="1:57" s="23" customFormat="1" ht="14.25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3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28"/>
      <c r="BE842" s="28"/>
    </row>
    <row r="843" spans="1:57" s="23" customFormat="1" ht="14.25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3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28"/>
      <c r="BE843" s="28"/>
    </row>
    <row r="844" spans="1:57" s="23" customFormat="1" ht="14.25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3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28"/>
      <c r="BE844" s="28"/>
    </row>
    <row r="845" spans="1:57" s="23" customFormat="1" ht="14.2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3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28"/>
      <c r="BE845" s="28"/>
    </row>
    <row r="846" spans="1:57" s="23" customFormat="1" ht="14.25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3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28"/>
      <c r="BE846" s="28"/>
    </row>
    <row r="847" spans="1:57" s="23" customFormat="1" ht="14.25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3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28"/>
      <c r="BE847" s="28"/>
    </row>
    <row r="848" spans="1:57" s="23" customFormat="1" ht="14.25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3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28"/>
      <c r="BE848" s="28"/>
    </row>
    <row r="849" spans="1:57" s="23" customFormat="1" ht="14.25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3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28"/>
      <c r="BE849" s="28"/>
    </row>
    <row r="850" spans="1:57" s="23" customFormat="1" ht="14.25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3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28"/>
      <c r="BE850" s="28"/>
    </row>
    <row r="851" spans="1:57" s="23" customFormat="1" ht="14.25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3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28"/>
      <c r="BE851" s="28"/>
    </row>
    <row r="852" spans="1:57" s="23" customFormat="1" ht="14.25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3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28"/>
      <c r="BE852" s="28"/>
    </row>
    <row r="853" spans="1:57" s="23" customFormat="1" ht="14.25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3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28"/>
      <c r="BE853" s="28"/>
    </row>
    <row r="854" spans="1:57" s="23" customFormat="1" ht="14.25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3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28"/>
      <c r="BE854" s="28"/>
    </row>
    <row r="855" spans="1:57" s="23" customFormat="1" ht="14.2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3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28"/>
      <c r="BE855" s="28"/>
    </row>
    <row r="856" spans="1:57" s="23" customFormat="1" ht="14.25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3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28"/>
      <c r="BE856" s="28"/>
    </row>
    <row r="857" spans="1:57" s="23" customFormat="1" ht="14.25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3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28"/>
      <c r="BE857" s="28"/>
    </row>
    <row r="858" spans="1:57" s="23" customFormat="1" ht="14.25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3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8"/>
      <c r="AQ858" s="28"/>
      <c r="AR858" s="28"/>
      <c r="AS858" s="28"/>
      <c r="AT858" s="28"/>
      <c r="AU858" s="28"/>
      <c r="AV858" s="28"/>
      <c r="AW858" s="28"/>
      <c r="AX858" s="28"/>
      <c r="AY858" s="28"/>
      <c r="AZ858" s="28"/>
      <c r="BA858" s="28"/>
      <c r="BB858" s="28"/>
      <c r="BC858" s="28"/>
      <c r="BD858" s="28"/>
      <c r="BE858" s="28"/>
    </row>
    <row r="859" spans="1:57" s="23" customFormat="1" ht="14.25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3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  <c r="AP859" s="28"/>
      <c r="AQ859" s="28"/>
      <c r="AR859" s="28"/>
      <c r="AS859" s="28"/>
      <c r="AT859" s="28"/>
      <c r="AU859" s="28"/>
      <c r="AV859" s="28"/>
      <c r="AW859" s="28"/>
      <c r="AX859" s="28"/>
      <c r="AY859" s="28"/>
      <c r="AZ859" s="28"/>
      <c r="BA859" s="28"/>
      <c r="BB859" s="28"/>
      <c r="BC859" s="28"/>
      <c r="BD859" s="28"/>
      <c r="BE859" s="28"/>
    </row>
    <row r="860" spans="1:57" s="23" customFormat="1" ht="14.25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3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  <c r="AN860" s="28"/>
      <c r="AO860" s="28"/>
      <c r="AP860" s="28"/>
      <c r="AQ860" s="28"/>
      <c r="AR860" s="28"/>
      <c r="AS860" s="28"/>
      <c r="AT860" s="28"/>
      <c r="AU860" s="28"/>
      <c r="AV860" s="28"/>
      <c r="AW860" s="28"/>
      <c r="AX860" s="28"/>
      <c r="AY860" s="28"/>
      <c r="AZ860" s="28"/>
      <c r="BA860" s="28"/>
      <c r="BB860" s="28"/>
      <c r="BC860" s="28"/>
      <c r="BD860" s="28"/>
      <c r="BE860" s="28"/>
    </row>
    <row r="861" spans="1:57" s="23" customFormat="1" ht="14.25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3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  <c r="AM861" s="28"/>
      <c r="AN861" s="28"/>
      <c r="AO861" s="28"/>
      <c r="AP861" s="28"/>
      <c r="AQ861" s="28"/>
      <c r="AR861" s="28"/>
      <c r="AS861" s="28"/>
      <c r="AT861" s="28"/>
      <c r="AU861" s="28"/>
      <c r="AV861" s="28"/>
      <c r="AW861" s="28"/>
      <c r="AX861" s="28"/>
      <c r="AY861" s="28"/>
      <c r="AZ861" s="28"/>
      <c r="BA861" s="28"/>
      <c r="BB861" s="28"/>
      <c r="BC861" s="28"/>
      <c r="BD861" s="28"/>
      <c r="BE861" s="28"/>
    </row>
    <row r="862" spans="1:57" s="23" customFormat="1" ht="14.25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3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28"/>
      <c r="AK862" s="28"/>
      <c r="AL862" s="28"/>
      <c r="AM862" s="28"/>
      <c r="AN862" s="28"/>
      <c r="AO862" s="28"/>
      <c r="AP862" s="28"/>
      <c r="AQ862" s="28"/>
      <c r="AR862" s="28"/>
      <c r="AS862" s="28"/>
      <c r="AT862" s="28"/>
      <c r="AU862" s="28"/>
      <c r="AV862" s="28"/>
      <c r="AW862" s="28"/>
      <c r="AX862" s="28"/>
      <c r="AY862" s="28"/>
      <c r="AZ862" s="28"/>
      <c r="BA862" s="28"/>
      <c r="BB862" s="28"/>
      <c r="BC862" s="28"/>
      <c r="BD862" s="28"/>
      <c r="BE862" s="28"/>
    </row>
    <row r="863" spans="1:57" s="23" customFormat="1" ht="14.25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3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  <c r="AL863" s="28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28"/>
      <c r="AX863" s="28"/>
      <c r="AY863" s="28"/>
      <c r="AZ863" s="28"/>
      <c r="BA863" s="28"/>
      <c r="BB863" s="28"/>
      <c r="BC863" s="28"/>
      <c r="BD863" s="28"/>
      <c r="BE863" s="28"/>
    </row>
    <row r="864" spans="1:57" s="23" customFormat="1" ht="14.25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3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  <c r="AK864" s="28"/>
      <c r="AL864" s="28"/>
      <c r="AM864" s="28"/>
      <c r="AN864" s="28"/>
      <c r="AO864" s="28"/>
      <c r="AP864" s="28"/>
      <c r="AQ864" s="28"/>
      <c r="AR864" s="28"/>
      <c r="AS864" s="28"/>
      <c r="AT864" s="28"/>
      <c r="AU864" s="28"/>
      <c r="AV864" s="28"/>
      <c r="AW864" s="28"/>
      <c r="AX864" s="28"/>
      <c r="AY864" s="28"/>
      <c r="AZ864" s="28"/>
      <c r="BA864" s="28"/>
      <c r="BB864" s="28"/>
      <c r="BC864" s="28"/>
      <c r="BD864" s="28"/>
      <c r="BE864" s="28"/>
    </row>
    <row r="865" spans="1:57" s="23" customFormat="1" ht="14.2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3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28"/>
      <c r="AX865" s="28"/>
      <c r="AY865" s="28"/>
      <c r="AZ865" s="28"/>
      <c r="BA865" s="28"/>
      <c r="BB865" s="28"/>
      <c r="BC865" s="28"/>
      <c r="BD865" s="28"/>
      <c r="BE865" s="28"/>
    </row>
    <row r="866" spans="1:57" s="23" customFormat="1" ht="14.25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3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  <c r="AP866" s="28"/>
      <c r="AQ866" s="28"/>
      <c r="AR866" s="28"/>
      <c r="AS866" s="28"/>
      <c r="AT866" s="28"/>
      <c r="AU866" s="28"/>
      <c r="AV866" s="28"/>
      <c r="AW866" s="28"/>
      <c r="AX866" s="28"/>
      <c r="AY866" s="28"/>
      <c r="AZ866" s="28"/>
      <c r="BA866" s="28"/>
      <c r="BB866" s="28"/>
      <c r="BC866" s="28"/>
      <c r="BD866" s="28"/>
      <c r="BE866" s="28"/>
    </row>
    <row r="867" spans="1:57" s="23" customFormat="1" ht="14.25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3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28"/>
      <c r="AX867" s="28"/>
      <c r="AY867" s="28"/>
      <c r="AZ867" s="28"/>
      <c r="BA867" s="28"/>
      <c r="BB867" s="28"/>
      <c r="BC867" s="28"/>
      <c r="BD867" s="28"/>
      <c r="BE867" s="28"/>
    </row>
    <row r="868" spans="1:57" s="23" customFormat="1" ht="14.25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3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  <c r="AP868" s="28"/>
      <c r="AQ868" s="28"/>
      <c r="AR868" s="28"/>
      <c r="AS868" s="28"/>
      <c r="AT868" s="28"/>
      <c r="AU868" s="28"/>
      <c r="AV868" s="28"/>
      <c r="AW868" s="28"/>
      <c r="AX868" s="28"/>
      <c r="AY868" s="28"/>
      <c r="AZ868" s="28"/>
      <c r="BA868" s="28"/>
      <c r="BB868" s="28"/>
      <c r="BC868" s="28"/>
      <c r="BD868" s="28"/>
      <c r="BE868" s="28"/>
    </row>
    <row r="869" spans="1:57" s="23" customFormat="1" ht="14.25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3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  <c r="AJ869" s="28"/>
      <c r="AK869" s="28"/>
      <c r="AL869" s="28"/>
      <c r="AM869" s="28"/>
      <c r="AN869" s="28"/>
      <c r="AO869" s="28"/>
      <c r="AP869" s="28"/>
      <c r="AQ869" s="28"/>
      <c r="AR869" s="28"/>
      <c r="AS869" s="28"/>
      <c r="AT869" s="28"/>
      <c r="AU869" s="28"/>
      <c r="AV869" s="28"/>
      <c r="AW869" s="28"/>
      <c r="AX869" s="28"/>
      <c r="AY869" s="28"/>
      <c r="AZ869" s="28"/>
      <c r="BA869" s="28"/>
      <c r="BB869" s="28"/>
      <c r="BC869" s="28"/>
      <c r="BD869" s="28"/>
      <c r="BE869" s="28"/>
    </row>
    <row r="870" spans="1:57" s="23" customFormat="1" ht="14.25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3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/>
      <c r="AQ870" s="28"/>
      <c r="AR870" s="28"/>
      <c r="AS870" s="28"/>
      <c r="AT870" s="28"/>
      <c r="AU870" s="28"/>
      <c r="AV870" s="28"/>
      <c r="AW870" s="28"/>
      <c r="AX870" s="28"/>
      <c r="AY870" s="28"/>
      <c r="AZ870" s="28"/>
      <c r="BA870" s="28"/>
      <c r="BB870" s="28"/>
      <c r="BC870" s="28"/>
      <c r="BD870" s="28"/>
      <c r="BE870" s="28"/>
    </row>
    <row r="871" spans="1:57" s="23" customFormat="1" ht="14.25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3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  <c r="AK871" s="28"/>
      <c r="AL871" s="28"/>
      <c r="AM871" s="28"/>
      <c r="AN871" s="28"/>
      <c r="AO871" s="28"/>
      <c r="AP871" s="28"/>
      <c r="AQ871" s="28"/>
      <c r="AR871" s="28"/>
      <c r="AS871" s="28"/>
      <c r="AT871" s="28"/>
      <c r="AU871" s="28"/>
      <c r="AV871" s="28"/>
      <c r="AW871" s="28"/>
      <c r="AX871" s="28"/>
      <c r="AY871" s="28"/>
      <c r="AZ871" s="28"/>
      <c r="BA871" s="28"/>
      <c r="BB871" s="28"/>
      <c r="BC871" s="28"/>
      <c r="BD871" s="28"/>
      <c r="BE871" s="28"/>
    </row>
    <row r="872" spans="1:57" s="23" customFormat="1" ht="14.25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3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28"/>
      <c r="AK872" s="28"/>
      <c r="AL872" s="28"/>
      <c r="AM872" s="28"/>
      <c r="AN872" s="28"/>
      <c r="AO872" s="28"/>
      <c r="AP872" s="28"/>
      <c r="AQ872" s="28"/>
      <c r="AR872" s="28"/>
      <c r="AS872" s="28"/>
      <c r="AT872" s="28"/>
      <c r="AU872" s="28"/>
      <c r="AV872" s="28"/>
      <c r="AW872" s="28"/>
      <c r="AX872" s="28"/>
      <c r="AY872" s="28"/>
      <c r="AZ872" s="28"/>
      <c r="BA872" s="28"/>
      <c r="BB872" s="28"/>
      <c r="BC872" s="28"/>
      <c r="BD872" s="28"/>
      <c r="BE872" s="28"/>
    </row>
    <row r="873" spans="1:57" s="23" customFormat="1" ht="14.25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3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28"/>
      <c r="AK873" s="28"/>
      <c r="AL873" s="28"/>
      <c r="AM873" s="28"/>
      <c r="AN873" s="28"/>
      <c r="AO873" s="28"/>
      <c r="AP873" s="28"/>
      <c r="AQ873" s="28"/>
      <c r="AR873" s="28"/>
      <c r="AS873" s="28"/>
      <c r="AT873" s="28"/>
      <c r="AU873" s="28"/>
      <c r="AV873" s="28"/>
      <c r="AW873" s="28"/>
      <c r="AX873" s="28"/>
      <c r="AY873" s="28"/>
      <c r="AZ873" s="28"/>
      <c r="BA873" s="28"/>
      <c r="BB873" s="28"/>
      <c r="BC873" s="28"/>
      <c r="BD873" s="28"/>
      <c r="BE873" s="28"/>
    </row>
    <row r="874" spans="1:57" s="23" customFormat="1" ht="14.25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3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28"/>
      <c r="AK874" s="28"/>
      <c r="AL874" s="28"/>
      <c r="AM874" s="28"/>
      <c r="AN874" s="28"/>
      <c r="AO874" s="28"/>
      <c r="AP874" s="28"/>
      <c r="AQ874" s="28"/>
      <c r="AR874" s="28"/>
      <c r="AS874" s="28"/>
      <c r="AT874" s="28"/>
      <c r="AU874" s="28"/>
      <c r="AV874" s="28"/>
      <c r="AW874" s="28"/>
      <c r="AX874" s="28"/>
      <c r="AY874" s="28"/>
      <c r="AZ874" s="28"/>
      <c r="BA874" s="28"/>
      <c r="BB874" s="28"/>
      <c r="BC874" s="28"/>
      <c r="BD874" s="28"/>
      <c r="BE874" s="28"/>
    </row>
    <row r="875" spans="1:57" s="23" customFormat="1" ht="14.2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3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28"/>
      <c r="AK875" s="28"/>
      <c r="AL875" s="28"/>
      <c r="AM875" s="28"/>
      <c r="AN875" s="28"/>
      <c r="AO875" s="28"/>
      <c r="AP875" s="28"/>
      <c r="AQ875" s="28"/>
      <c r="AR875" s="28"/>
      <c r="AS875" s="28"/>
      <c r="AT875" s="28"/>
      <c r="AU875" s="28"/>
      <c r="AV875" s="28"/>
      <c r="AW875" s="28"/>
      <c r="AX875" s="28"/>
      <c r="AY875" s="28"/>
      <c r="AZ875" s="28"/>
      <c r="BA875" s="28"/>
      <c r="BB875" s="28"/>
      <c r="BC875" s="28"/>
      <c r="BD875" s="28"/>
      <c r="BE875" s="28"/>
    </row>
    <row r="876" spans="1:57" s="23" customFormat="1" ht="14.25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3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  <c r="AJ876" s="28"/>
      <c r="AK876" s="28"/>
      <c r="AL876" s="28"/>
      <c r="AM876" s="28"/>
      <c r="AN876" s="28"/>
      <c r="AO876" s="28"/>
      <c r="AP876" s="28"/>
      <c r="AQ876" s="28"/>
      <c r="AR876" s="28"/>
      <c r="AS876" s="28"/>
      <c r="AT876" s="28"/>
      <c r="AU876" s="28"/>
      <c r="AV876" s="28"/>
      <c r="AW876" s="28"/>
      <c r="AX876" s="28"/>
      <c r="AY876" s="28"/>
      <c r="AZ876" s="28"/>
      <c r="BA876" s="28"/>
      <c r="BB876" s="28"/>
      <c r="BC876" s="28"/>
      <c r="BD876" s="28"/>
      <c r="BE876" s="28"/>
    </row>
    <row r="877" spans="1:57" s="23" customFormat="1" ht="14.25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3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28"/>
      <c r="AK877" s="28"/>
      <c r="AL877" s="28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28"/>
      <c r="AX877" s="28"/>
      <c r="AY877" s="28"/>
      <c r="AZ877" s="28"/>
      <c r="BA877" s="28"/>
      <c r="BB877" s="28"/>
      <c r="BC877" s="28"/>
      <c r="BD877" s="28"/>
      <c r="BE877" s="28"/>
    </row>
    <row r="878" spans="1:57" s="23" customFormat="1" ht="14.25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3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  <c r="AJ878" s="28"/>
      <c r="AK878" s="28"/>
      <c r="AL878" s="28"/>
      <c r="AM878" s="28"/>
      <c r="AN878" s="28"/>
      <c r="AO878" s="28"/>
      <c r="AP878" s="28"/>
      <c r="AQ878" s="28"/>
      <c r="AR878" s="28"/>
      <c r="AS878" s="28"/>
      <c r="AT878" s="28"/>
      <c r="AU878" s="28"/>
      <c r="AV878" s="28"/>
      <c r="AW878" s="28"/>
      <c r="AX878" s="28"/>
      <c r="AY878" s="28"/>
      <c r="AZ878" s="28"/>
      <c r="BA878" s="28"/>
      <c r="BB878" s="28"/>
      <c r="BC878" s="28"/>
      <c r="BD878" s="28"/>
      <c r="BE878" s="28"/>
    </row>
    <row r="879" spans="1:57" s="23" customFormat="1" ht="14.25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3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  <c r="AJ879" s="28"/>
      <c r="AK879" s="28"/>
      <c r="AL879" s="28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28"/>
      <c r="AX879" s="28"/>
      <c r="AY879" s="28"/>
      <c r="AZ879" s="28"/>
      <c r="BA879" s="28"/>
      <c r="BB879" s="28"/>
      <c r="BC879" s="28"/>
      <c r="BD879" s="28"/>
      <c r="BE879" s="28"/>
    </row>
    <row r="880" spans="1:57" s="23" customFormat="1" ht="14.25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3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28"/>
      <c r="AK880" s="28"/>
      <c r="AL880" s="28"/>
      <c r="AM880" s="28"/>
      <c r="AN880" s="28"/>
      <c r="AO880" s="28"/>
      <c r="AP880" s="28"/>
      <c r="AQ880" s="28"/>
      <c r="AR880" s="28"/>
      <c r="AS880" s="28"/>
      <c r="AT880" s="28"/>
      <c r="AU880" s="28"/>
      <c r="AV880" s="28"/>
      <c r="AW880" s="28"/>
      <c r="AX880" s="28"/>
      <c r="AY880" s="28"/>
      <c r="AZ880" s="28"/>
      <c r="BA880" s="28"/>
      <c r="BB880" s="28"/>
      <c r="BC880" s="28"/>
      <c r="BD880" s="28"/>
      <c r="BE880" s="28"/>
    </row>
    <row r="881" spans="1:57" s="23" customFormat="1" ht="14.25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3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28"/>
      <c r="AX881" s="28"/>
      <c r="AY881" s="28"/>
      <c r="AZ881" s="28"/>
      <c r="BA881" s="28"/>
      <c r="BB881" s="28"/>
      <c r="BC881" s="28"/>
      <c r="BD881" s="28"/>
      <c r="BE881" s="28"/>
    </row>
    <row r="882" spans="1:57" s="23" customFormat="1" ht="14.25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3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  <c r="AJ882" s="28"/>
      <c r="AK882" s="28"/>
      <c r="AL882" s="28"/>
      <c r="AM882" s="28"/>
      <c r="AN882" s="28"/>
      <c r="AO882" s="28"/>
      <c r="AP882" s="28"/>
      <c r="AQ882" s="28"/>
      <c r="AR882" s="28"/>
      <c r="AS882" s="28"/>
      <c r="AT882" s="28"/>
      <c r="AU882" s="28"/>
      <c r="AV882" s="28"/>
      <c r="AW882" s="28"/>
      <c r="AX882" s="28"/>
      <c r="AY882" s="28"/>
      <c r="AZ882" s="28"/>
      <c r="BA882" s="28"/>
      <c r="BB882" s="28"/>
      <c r="BC882" s="28"/>
      <c r="BD882" s="28"/>
      <c r="BE882" s="28"/>
    </row>
    <row r="883" spans="1:57" s="23" customFormat="1" ht="14.25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3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  <c r="AL883" s="28"/>
      <c r="AM883" s="28"/>
      <c r="AN883" s="28"/>
      <c r="AO883" s="28"/>
      <c r="AP883" s="28"/>
      <c r="AQ883" s="28"/>
      <c r="AR883" s="28"/>
      <c r="AS883" s="28"/>
      <c r="AT883" s="28"/>
      <c r="AU883" s="28"/>
      <c r="AV883" s="28"/>
      <c r="AW883" s="28"/>
      <c r="AX883" s="28"/>
      <c r="AY883" s="28"/>
      <c r="AZ883" s="28"/>
      <c r="BA883" s="28"/>
      <c r="BB883" s="28"/>
      <c r="BC883" s="28"/>
      <c r="BD883" s="28"/>
      <c r="BE883" s="28"/>
    </row>
    <row r="884" spans="1:57" s="23" customFormat="1" ht="14.25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3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  <c r="AJ884" s="28"/>
      <c r="AK884" s="28"/>
      <c r="AL884" s="28"/>
      <c r="AM884" s="28"/>
      <c r="AN884" s="28"/>
      <c r="AO884" s="28"/>
      <c r="AP884" s="28"/>
      <c r="AQ884" s="28"/>
      <c r="AR884" s="28"/>
      <c r="AS884" s="28"/>
      <c r="AT884" s="28"/>
      <c r="AU884" s="28"/>
      <c r="AV884" s="28"/>
      <c r="AW884" s="28"/>
      <c r="AX884" s="28"/>
      <c r="AY884" s="28"/>
      <c r="AZ884" s="28"/>
      <c r="BA884" s="28"/>
      <c r="BB884" s="28"/>
      <c r="BC884" s="28"/>
      <c r="BD884" s="28"/>
      <c r="BE884" s="28"/>
    </row>
    <row r="885" spans="1:57" s="23" customFormat="1" ht="14.2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3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  <c r="AK885" s="28"/>
      <c r="AL885" s="28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28"/>
      <c r="AX885" s="28"/>
      <c r="AY885" s="28"/>
      <c r="AZ885" s="28"/>
      <c r="BA885" s="28"/>
      <c r="BB885" s="28"/>
      <c r="BC885" s="28"/>
      <c r="BD885" s="28"/>
      <c r="BE885" s="28"/>
    </row>
    <row r="886" spans="1:57" s="23" customFormat="1" ht="14.25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3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  <c r="AL886" s="28"/>
      <c r="AM886" s="28"/>
      <c r="AN886" s="28"/>
      <c r="AO886" s="28"/>
      <c r="AP886" s="28"/>
      <c r="AQ886" s="28"/>
      <c r="AR886" s="28"/>
      <c r="AS886" s="28"/>
      <c r="AT886" s="28"/>
      <c r="AU886" s="28"/>
      <c r="AV886" s="28"/>
      <c r="AW886" s="28"/>
      <c r="AX886" s="28"/>
      <c r="AY886" s="28"/>
      <c r="AZ886" s="28"/>
      <c r="BA886" s="28"/>
      <c r="BB886" s="28"/>
      <c r="BC886" s="28"/>
      <c r="BD886" s="28"/>
      <c r="BE886" s="28"/>
    </row>
    <row r="887" spans="1:57" s="23" customFormat="1" ht="14.25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3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  <c r="AJ887" s="28"/>
      <c r="AK887" s="28"/>
      <c r="AL887" s="28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28"/>
      <c r="AX887" s="28"/>
      <c r="AY887" s="28"/>
      <c r="AZ887" s="28"/>
      <c r="BA887" s="28"/>
      <c r="BB887" s="28"/>
      <c r="BC887" s="28"/>
      <c r="BD887" s="28"/>
      <c r="BE887" s="28"/>
    </row>
    <row r="888" spans="1:57" s="23" customFormat="1" ht="14.25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3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  <c r="AJ888" s="28"/>
      <c r="AK888" s="28"/>
      <c r="AL888" s="28"/>
      <c r="AM888" s="28"/>
      <c r="AN888" s="28"/>
      <c r="AO888" s="28"/>
      <c r="AP888" s="28"/>
      <c r="AQ888" s="28"/>
      <c r="AR888" s="28"/>
      <c r="AS888" s="28"/>
      <c r="AT888" s="28"/>
      <c r="AU888" s="28"/>
      <c r="AV888" s="28"/>
      <c r="AW888" s="28"/>
      <c r="AX888" s="28"/>
      <c r="AY888" s="28"/>
      <c r="AZ888" s="28"/>
      <c r="BA888" s="28"/>
      <c r="BB888" s="28"/>
      <c r="BC888" s="28"/>
      <c r="BD888" s="28"/>
      <c r="BE888" s="28"/>
    </row>
    <row r="889" spans="1:57" s="23" customFormat="1" ht="14.25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3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  <c r="AJ889" s="28"/>
      <c r="AK889" s="28"/>
      <c r="AL889" s="28"/>
      <c r="AM889" s="28"/>
      <c r="AN889" s="28"/>
      <c r="AO889" s="28"/>
      <c r="AP889" s="28"/>
      <c r="AQ889" s="28"/>
      <c r="AR889" s="28"/>
      <c r="AS889" s="28"/>
      <c r="AT889" s="28"/>
      <c r="AU889" s="28"/>
      <c r="AV889" s="28"/>
      <c r="AW889" s="28"/>
      <c r="AX889" s="28"/>
      <c r="AY889" s="28"/>
      <c r="AZ889" s="28"/>
      <c r="BA889" s="28"/>
      <c r="BB889" s="28"/>
      <c r="BC889" s="28"/>
      <c r="BD889" s="28"/>
      <c r="BE889" s="28"/>
    </row>
    <row r="890" spans="1:57" s="23" customFormat="1" ht="14.25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3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  <c r="AJ890" s="28"/>
      <c r="AK890" s="28"/>
      <c r="AL890" s="28"/>
      <c r="AM890" s="28"/>
      <c r="AN890" s="28"/>
      <c r="AO890" s="28"/>
      <c r="AP890" s="28"/>
      <c r="AQ890" s="28"/>
      <c r="AR890" s="28"/>
      <c r="AS890" s="28"/>
      <c r="AT890" s="28"/>
      <c r="AU890" s="28"/>
      <c r="AV890" s="28"/>
      <c r="AW890" s="28"/>
      <c r="AX890" s="28"/>
      <c r="AY890" s="28"/>
      <c r="AZ890" s="28"/>
      <c r="BA890" s="28"/>
      <c r="BB890" s="28"/>
      <c r="BC890" s="28"/>
      <c r="BD890" s="28"/>
      <c r="BE890" s="28"/>
    </row>
    <row r="891" spans="1:57" s="23" customFormat="1" ht="14.25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3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28"/>
      <c r="AK891" s="28"/>
      <c r="AL891" s="28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28"/>
      <c r="AX891" s="28"/>
      <c r="AY891" s="28"/>
      <c r="AZ891" s="28"/>
      <c r="BA891" s="28"/>
      <c r="BB891" s="28"/>
      <c r="BC891" s="28"/>
      <c r="BD891" s="28"/>
      <c r="BE891" s="28"/>
    </row>
    <row r="892" spans="1:57" s="23" customFormat="1" ht="14.25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3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28"/>
      <c r="AK892" s="28"/>
      <c r="AL892" s="28"/>
      <c r="AM892" s="28"/>
      <c r="AN892" s="28"/>
      <c r="AO892" s="28"/>
      <c r="AP892" s="28"/>
      <c r="AQ892" s="28"/>
      <c r="AR892" s="28"/>
      <c r="AS892" s="28"/>
      <c r="AT892" s="28"/>
      <c r="AU892" s="28"/>
      <c r="AV892" s="28"/>
      <c r="AW892" s="28"/>
      <c r="AX892" s="28"/>
      <c r="AY892" s="28"/>
      <c r="AZ892" s="28"/>
      <c r="BA892" s="28"/>
      <c r="BB892" s="28"/>
      <c r="BC892" s="28"/>
      <c r="BD892" s="28"/>
      <c r="BE892" s="28"/>
    </row>
    <row r="893" spans="1:57" s="23" customFormat="1" ht="14.25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3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  <c r="AJ893" s="28"/>
      <c r="AK893" s="28"/>
      <c r="AL893" s="28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28"/>
      <c r="AX893" s="28"/>
      <c r="AY893" s="28"/>
      <c r="AZ893" s="28"/>
      <c r="BA893" s="28"/>
      <c r="BB893" s="28"/>
      <c r="BC893" s="28"/>
      <c r="BD893" s="28"/>
      <c r="BE893" s="28"/>
    </row>
    <row r="894" spans="1:57" s="23" customFormat="1" ht="14.25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3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8"/>
      <c r="AQ894" s="28"/>
      <c r="AR894" s="28"/>
      <c r="AS894" s="28"/>
      <c r="AT894" s="28"/>
      <c r="AU894" s="28"/>
      <c r="AV894" s="28"/>
      <c r="AW894" s="28"/>
      <c r="AX894" s="28"/>
      <c r="AY894" s="28"/>
      <c r="AZ894" s="28"/>
      <c r="BA894" s="28"/>
      <c r="BB894" s="28"/>
      <c r="BC894" s="28"/>
      <c r="BD894" s="28"/>
      <c r="BE894" s="28"/>
    </row>
    <row r="895" spans="1:57" s="23" customFormat="1" ht="14.2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3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  <c r="AJ895" s="28"/>
      <c r="AK895" s="28"/>
      <c r="AL895" s="28"/>
      <c r="AM895" s="28"/>
      <c r="AN895" s="28"/>
      <c r="AO895" s="28"/>
      <c r="AP895" s="28"/>
      <c r="AQ895" s="28"/>
      <c r="AR895" s="28"/>
      <c r="AS895" s="28"/>
      <c r="AT895" s="28"/>
      <c r="AU895" s="28"/>
      <c r="AV895" s="28"/>
      <c r="AW895" s="28"/>
      <c r="AX895" s="28"/>
      <c r="AY895" s="28"/>
      <c r="AZ895" s="28"/>
      <c r="BA895" s="28"/>
      <c r="BB895" s="28"/>
      <c r="BC895" s="28"/>
      <c r="BD895" s="28"/>
      <c r="BE895" s="28"/>
    </row>
    <row r="896" spans="1:57" s="23" customFormat="1" ht="14.25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3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  <c r="AJ896" s="28"/>
      <c r="AK896" s="28"/>
      <c r="AL896" s="28"/>
      <c r="AM896" s="28"/>
      <c r="AN896" s="28"/>
      <c r="AO896" s="28"/>
      <c r="AP896" s="28"/>
      <c r="AQ896" s="28"/>
      <c r="AR896" s="28"/>
      <c r="AS896" s="28"/>
      <c r="AT896" s="28"/>
      <c r="AU896" s="28"/>
      <c r="AV896" s="28"/>
      <c r="AW896" s="28"/>
      <c r="AX896" s="28"/>
      <c r="AY896" s="28"/>
      <c r="AZ896" s="28"/>
      <c r="BA896" s="28"/>
      <c r="BB896" s="28"/>
      <c r="BC896" s="28"/>
      <c r="BD896" s="28"/>
      <c r="BE896" s="28"/>
    </row>
    <row r="897" spans="1:57" s="23" customFormat="1" ht="14.25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3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  <c r="AJ897" s="28"/>
      <c r="AK897" s="28"/>
      <c r="AL897" s="28"/>
      <c r="AM897" s="28"/>
      <c r="AN897" s="28"/>
      <c r="AO897" s="28"/>
      <c r="AP897" s="28"/>
      <c r="AQ897" s="28"/>
      <c r="AR897" s="28"/>
      <c r="AS897" s="28"/>
      <c r="AT897" s="28"/>
      <c r="AU897" s="28"/>
      <c r="AV897" s="28"/>
      <c r="AW897" s="28"/>
      <c r="AX897" s="28"/>
      <c r="AY897" s="28"/>
      <c r="AZ897" s="28"/>
      <c r="BA897" s="28"/>
      <c r="BB897" s="28"/>
      <c r="BC897" s="28"/>
      <c r="BD897" s="28"/>
      <c r="BE897" s="28"/>
    </row>
    <row r="898" spans="1:57" s="23" customFormat="1" ht="14.25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3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  <c r="AJ898" s="28"/>
      <c r="AK898" s="28"/>
      <c r="AL898" s="28"/>
      <c r="AM898" s="28"/>
      <c r="AN898" s="28"/>
      <c r="AO898" s="28"/>
      <c r="AP898" s="28"/>
      <c r="AQ898" s="28"/>
      <c r="AR898" s="28"/>
      <c r="AS898" s="28"/>
      <c r="AT898" s="28"/>
      <c r="AU898" s="28"/>
      <c r="AV898" s="28"/>
      <c r="AW898" s="28"/>
      <c r="AX898" s="28"/>
      <c r="AY898" s="28"/>
      <c r="AZ898" s="28"/>
      <c r="BA898" s="28"/>
      <c r="BB898" s="28"/>
      <c r="BC898" s="28"/>
      <c r="BD898" s="28"/>
      <c r="BE898" s="28"/>
    </row>
    <row r="899" spans="1:57" s="23" customFormat="1" ht="14.25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3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  <c r="AL899" s="28"/>
      <c r="AM899" s="28"/>
      <c r="AN899" s="28"/>
      <c r="AO899" s="28"/>
      <c r="AP899" s="28"/>
      <c r="AQ899" s="28"/>
      <c r="AR899" s="28"/>
      <c r="AS899" s="28"/>
      <c r="AT899" s="28"/>
      <c r="AU899" s="28"/>
      <c r="AV899" s="28"/>
      <c r="AW899" s="28"/>
      <c r="AX899" s="28"/>
      <c r="AY899" s="28"/>
      <c r="AZ899" s="28"/>
      <c r="BA899" s="28"/>
      <c r="BB899" s="28"/>
      <c r="BC899" s="28"/>
      <c r="BD899" s="28"/>
      <c r="BE899" s="28"/>
    </row>
    <row r="900" spans="1:57" s="23" customFormat="1" ht="14.25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3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  <c r="AM900" s="28"/>
      <c r="AN900" s="28"/>
      <c r="AO900" s="28"/>
      <c r="AP900" s="28"/>
      <c r="AQ900" s="28"/>
      <c r="AR900" s="28"/>
      <c r="AS900" s="28"/>
      <c r="AT900" s="28"/>
      <c r="AU900" s="28"/>
      <c r="AV900" s="28"/>
      <c r="AW900" s="28"/>
      <c r="AX900" s="28"/>
      <c r="AY900" s="28"/>
      <c r="AZ900" s="28"/>
      <c r="BA900" s="28"/>
      <c r="BB900" s="28"/>
      <c r="BC900" s="28"/>
      <c r="BD900" s="28"/>
      <c r="BE900" s="28"/>
    </row>
    <row r="901" spans="1:57" s="23" customFormat="1" ht="14.25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3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  <c r="AJ901" s="28"/>
      <c r="AK901" s="28"/>
      <c r="AL901" s="28"/>
      <c r="AM901" s="28"/>
      <c r="AN901" s="28"/>
      <c r="AO901" s="28"/>
      <c r="AP901" s="28"/>
      <c r="AQ901" s="28"/>
      <c r="AR901" s="28"/>
      <c r="AS901" s="28"/>
      <c r="AT901" s="28"/>
      <c r="AU901" s="28"/>
      <c r="AV901" s="28"/>
      <c r="AW901" s="28"/>
      <c r="AX901" s="28"/>
      <c r="AY901" s="28"/>
      <c r="AZ901" s="28"/>
      <c r="BA901" s="28"/>
      <c r="BB901" s="28"/>
      <c r="BC901" s="28"/>
      <c r="BD901" s="28"/>
      <c r="BE901" s="28"/>
    </row>
    <row r="902" spans="1:57" s="23" customFormat="1" ht="14.25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3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  <c r="AJ902" s="28"/>
      <c r="AK902" s="28"/>
      <c r="AL902" s="28"/>
      <c r="AM902" s="28"/>
      <c r="AN902" s="28"/>
      <c r="AO902" s="28"/>
      <c r="AP902" s="28"/>
      <c r="AQ902" s="28"/>
      <c r="AR902" s="28"/>
      <c r="AS902" s="28"/>
      <c r="AT902" s="28"/>
      <c r="AU902" s="28"/>
      <c r="AV902" s="28"/>
      <c r="AW902" s="28"/>
      <c r="AX902" s="28"/>
      <c r="AY902" s="28"/>
      <c r="AZ902" s="28"/>
      <c r="BA902" s="28"/>
      <c r="BB902" s="28"/>
      <c r="BC902" s="28"/>
      <c r="BD902" s="28"/>
      <c r="BE902" s="28"/>
    </row>
    <row r="903" spans="1:57" s="23" customFormat="1" ht="14.25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3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  <c r="AL903" s="28"/>
      <c r="AM903" s="28"/>
      <c r="AN903" s="28"/>
      <c r="AO903" s="28"/>
      <c r="AP903" s="28"/>
      <c r="AQ903" s="28"/>
      <c r="AR903" s="28"/>
      <c r="AS903" s="28"/>
      <c r="AT903" s="28"/>
      <c r="AU903" s="28"/>
      <c r="AV903" s="28"/>
      <c r="AW903" s="28"/>
      <c r="AX903" s="28"/>
      <c r="AY903" s="28"/>
      <c r="AZ903" s="28"/>
      <c r="BA903" s="28"/>
      <c r="BB903" s="28"/>
      <c r="BC903" s="28"/>
      <c r="BD903" s="28"/>
      <c r="BE903" s="28"/>
    </row>
    <row r="904" spans="1:57" s="23" customFormat="1" ht="14.25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3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  <c r="AL904" s="28"/>
      <c r="AM904" s="28"/>
      <c r="AN904" s="28"/>
      <c r="AO904" s="28"/>
      <c r="AP904" s="28"/>
      <c r="AQ904" s="28"/>
      <c r="AR904" s="28"/>
      <c r="AS904" s="28"/>
      <c r="AT904" s="28"/>
      <c r="AU904" s="28"/>
      <c r="AV904" s="28"/>
      <c r="AW904" s="28"/>
      <c r="AX904" s="28"/>
      <c r="AY904" s="28"/>
      <c r="AZ904" s="28"/>
      <c r="BA904" s="28"/>
      <c r="BB904" s="28"/>
      <c r="BC904" s="28"/>
      <c r="BD904" s="28"/>
      <c r="BE904" s="28"/>
    </row>
    <row r="905" spans="1:57" s="23" customFormat="1" ht="14.2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3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  <c r="AJ905" s="28"/>
      <c r="AK905" s="28"/>
      <c r="AL905" s="28"/>
      <c r="AM905" s="28"/>
      <c r="AN905" s="28"/>
      <c r="AO905" s="28"/>
      <c r="AP905" s="28"/>
      <c r="AQ905" s="28"/>
      <c r="AR905" s="28"/>
      <c r="AS905" s="28"/>
      <c r="AT905" s="28"/>
      <c r="AU905" s="28"/>
      <c r="AV905" s="28"/>
      <c r="AW905" s="28"/>
      <c r="AX905" s="28"/>
      <c r="AY905" s="28"/>
      <c r="AZ905" s="28"/>
      <c r="BA905" s="28"/>
      <c r="BB905" s="28"/>
      <c r="BC905" s="28"/>
      <c r="BD905" s="28"/>
      <c r="BE905" s="28"/>
    </row>
    <row r="906" spans="1:57" s="23" customFormat="1" ht="14.25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3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  <c r="AL906" s="28"/>
      <c r="AM906" s="28"/>
      <c r="AN906" s="28"/>
      <c r="AO906" s="28"/>
      <c r="AP906" s="28"/>
      <c r="AQ906" s="28"/>
      <c r="AR906" s="28"/>
      <c r="AS906" s="28"/>
      <c r="AT906" s="28"/>
      <c r="AU906" s="28"/>
      <c r="AV906" s="28"/>
      <c r="AW906" s="28"/>
      <c r="AX906" s="28"/>
      <c r="AY906" s="28"/>
      <c r="AZ906" s="28"/>
      <c r="BA906" s="28"/>
      <c r="BB906" s="28"/>
      <c r="BC906" s="28"/>
      <c r="BD906" s="28"/>
      <c r="BE906" s="28"/>
    </row>
    <row r="907" spans="1:57" s="23" customFormat="1" ht="14.25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3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  <c r="AJ907" s="28"/>
      <c r="AK907" s="28"/>
      <c r="AL907" s="28"/>
      <c r="AM907" s="28"/>
      <c r="AN907" s="28"/>
      <c r="AO907" s="28"/>
      <c r="AP907" s="28"/>
      <c r="AQ907" s="28"/>
      <c r="AR907" s="28"/>
      <c r="AS907" s="28"/>
      <c r="AT907" s="28"/>
      <c r="AU907" s="28"/>
      <c r="AV907" s="28"/>
      <c r="AW907" s="28"/>
      <c r="AX907" s="28"/>
      <c r="AY907" s="28"/>
      <c r="AZ907" s="28"/>
      <c r="BA907" s="28"/>
      <c r="BB907" s="28"/>
      <c r="BC907" s="28"/>
      <c r="BD907" s="28"/>
      <c r="BE907" s="28"/>
    </row>
    <row r="908" spans="1:57" s="23" customFormat="1" ht="14.25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3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  <c r="AJ908" s="28"/>
      <c r="AK908" s="28"/>
      <c r="AL908" s="28"/>
      <c r="AM908" s="28"/>
      <c r="AN908" s="28"/>
      <c r="AO908" s="28"/>
      <c r="AP908" s="28"/>
      <c r="AQ908" s="28"/>
      <c r="AR908" s="28"/>
      <c r="AS908" s="28"/>
      <c r="AT908" s="28"/>
      <c r="AU908" s="28"/>
      <c r="AV908" s="28"/>
      <c r="AW908" s="28"/>
      <c r="AX908" s="28"/>
      <c r="AY908" s="28"/>
      <c r="AZ908" s="28"/>
      <c r="BA908" s="28"/>
      <c r="BB908" s="28"/>
      <c r="BC908" s="28"/>
      <c r="BD908" s="28"/>
      <c r="BE908" s="28"/>
    </row>
    <row r="909" spans="1:57" s="23" customFormat="1" ht="14.25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3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  <c r="AL909" s="28"/>
      <c r="AM909" s="28"/>
      <c r="AN909" s="28"/>
      <c r="AO909" s="28"/>
      <c r="AP909" s="28"/>
      <c r="AQ909" s="28"/>
      <c r="AR909" s="28"/>
      <c r="AS909" s="28"/>
      <c r="AT909" s="28"/>
      <c r="AU909" s="28"/>
      <c r="AV909" s="28"/>
      <c r="AW909" s="28"/>
      <c r="AX909" s="28"/>
      <c r="AY909" s="28"/>
      <c r="AZ909" s="28"/>
      <c r="BA909" s="28"/>
      <c r="BB909" s="28"/>
      <c r="BC909" s="28"/>
      <c r="BD909" s="28"/>
      <c r="BE909" s="28"/>
    </row>
    <row r="910" spans="1:57" s="23" customFormat="1" ht="14.25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3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  <c r="AJ910" s="28"/>
      <c r="AK910" s="28"/>
      <c r="AL910" s="28"/>
      <c r="AM910" s="28"/>
      <c r="AN910" s="28"/>
      <c r="AO910" s="28"/>
      <c r="AP910" s="28"/>
      <c r="AQ910" s="28"/>
      <c r="AR910" s="28"/>
      <c r="AS910" s="28"/>
      <c r="AT910" s="28"/>
      <c r="AU910" s="28"/>
      <c r="AV910" s="28"/>
      <c r="AW910" s="28"/>
      <c r="AX910" s="28"/>
      <c r="AY910" s="28"/>
      <c r="AZ910" s="28"/>
      <c r="BA910" s="28"/>
      <c r="BB910" s="28"/>
      <c r="BC910" s="28"/>
      <c r="BD910" s="28"/>
      <c r="BE910" s="28"/>
    </row>
    <row r="911" spans="1:57" s="23" customFormat="1" ht="14.25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3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  <c r="AL911" s="28"/>
      <c r="AM911" s="28"/>
      <c r="AN911" s="28"/>
      <c r="AO911" s="28"/>
      <c r="AP911" s="28"/>
      <c r="AQ911" s="28"/>
      <c r="AR911" s="28"/>
      <c r="AS911" s="28"/>
      <c r="AT911" s="28"/>
      <c r="AU911" s="28"/>
      <c r="AV911" s="28"/>
      <c r="AW911" s="28"/>
      <c r="AX911" s="28"/>
      <c r="AY911" s="28"/>
      <c r="AZ911" s="28"/>
      <c r="BA911" s="28"/>
      <c r="BB911" s="28"/>
      <c r="BC911" s="28"/>
      <c r="BD911" s="28"/>
      <c r="BE911" s="28"/>
    </row>
    <row r="912" spans="1:57" s="23" customFormat="1" ht="14.25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3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/>
      <c r="AQ912" s="28"/>
      <c r="AR912" s="28"/>
      <c r="AS912" s="28"/>
      <c r="AT912" s="28"/>
      <c r="AU912" s="28"/>
      <c r="AV912" s="28"/>
      <c r="AW912" s="28"/>
      <c r="AX912" s="28"/>
      <c r="AY912" s="28"/>
      <c r="AZ912" s="28"/>
      <c r="BA912" s="28"/>
      <c r="BB912" s="28"/>
      <c r="BC912" s="28"/>
      <c r="BD912" s="28"/>
      <c r="BE912" s="28"/>
    </row>
    <row r="913" spans="1:57" s="23" customFormat="1" ht="14.25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3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  <c r="AI913" s="28"/>
      <c r="AJ913" s="28"/>
      <c r="AK913" s="28"/>
      <c r="AL913" s="28"/>
      <c r="AM913" s="28"/>
      <c r="AN913" s="28"/>
      <c r="AO913" s="28"/>
      <c r="AP913" s="28"/>
      <c r="AQ913" s="28"/>
      <c r="AR913" s="28"/>
      <c r="AS913" s="28"/>
      <c r="AT913" s="28"/>
      <c r="AU913" s="28"/>
      <c r="AV913" s="28"/>
      <c r="AW913" s="28"/>
      <c r="AX913" s="28"/>
      <c r="AY913" s="28"/>
      <c r="AZ913" s="28"/>
      <c r="BA913" s="28"/>
      <c r="BB913" s="28"/>
      <c r="BC913" s="28"/>
      <c r="BD913" s="28"/>
      <c r="BE913" s="28"/>
    </row>
    <row r="914" spans="1:57" s="23" customFormat="1" ht="14.25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3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  <c r="AJ914" s="28"/>
      <c r="AK914" s="28"/>
      <c r="AL914" s="28"/>
      <c r="AM914" s="28"/>
      <c r="AN914" s="28"/>
      <c r="AO914" s="28"/>
      <c r="AP914" s="28"/>
      <c r="AQ914" s="28"/>
      <c r="AR914" s="28"/>
      <c r="AS914" s="28"/>
      <c r="AT914" s="28"/>
      <c r="AU914" s="28"/>
      <c r="AV914" s="28"/>
      <c r="AW914" s="28"/>
      <c r="AX914" s="28"/>
      <c r="AY914" s="28"/>
      <c r="AZ914" s="28"/>
      <c r="BA914" s="28"/>
      <c r="BB914" s="28"/>
      <c r="BC914" s="28"/>
      <c r="BD914" s="28"/>
      <c r="BE914" s="28"/>
    </row>
    <row r="915" spans="1:57" s="23" customFormat="1" ht="14.2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3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  <c r="AJ915" s="28"/>
      <c r="AK915" s="28"/>
      <c r="AL915" s="28"/>
      <c r="AM915" s="28"/>
      <c r="AN915" s="28"/>
      <c r="AO915" s="28"/>
      <c r="AP915" s="28"/>
      <c r="AQ915" s="28"/>
      <c r="AR915" s="28"/>
      <c r="AS915" s="28"/>
      <c r="AT915" s="28"/>
      <c r="AU915" s="28"/>
      <c r="AV915" s="28"/>
      <c r="AW915" s="28"/>
      <c r="AX915" s="28"/>
      <c r="AY915" s="28"/>
      <c r="AZ915" s="28"/>
      <c r="BA915" s="28"/>
      <c r="BB915" s="28"/>
      <c r="BC915" s="28"/>
      <c r="BD915" s="28"/>
      <c r="BE915" s="28"/>
    </row>
    <row r="916" spans="1:57" s="23" customFormat="1" ht="14.25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3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  <c r="AJ916" s="28"/>
      <c r="AK916" s="28"/>
      <c r="AL916" s="28"/>
      <c r="AM916" s="28"/>
      <c r="AN916" s="28"/>
      <c r="AO916" s="28"/>
      <c r="AP916" s="28"/>
      <c r="AQ916" s="28"/>
      <c r="AR916" s="28"/>
      <c r="AS916" s="28"/>
      <c r="AT916" s="28"/>
      <c r="AU916" s="28"/>
      <c r="AV916" s="28"/>
      <c r="AW916" s="28"/>
      <c r="AX916" s="28"/>
      <c r="AY916" s="28"/>
      <c r="AZ916" s="28"/>
      <c r="BA916" s="28"/>
      <c r="BB916" s="28"/>
      <c r="BC916" s="28"/>
      <c r="BD916" s="28"/>
      <c r="BE916" s="28"/>
    </row>
    <row r="917" spans="1:57" s="23" customFormat="1" ht="14.25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3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  <c r="AJ917" s="28"/>
      <c r="AK917" s="28"/>
      <c r="AL917" s="28"/>
      <c r="AM917" s="28"/>
      <c r="AN917" s="28"/>
      <c r="AO917" s="28"/>
      <c r="AP917" s="28"/>
      <c r="AQ917" s="28"/>
      <c r="AR917" s="28"/>
      <c r="AS917" s="28"/>
      <c r="AT917" s="28"/>
      <c r="AU917" s="28"/>
      <c r="AV917" s="28"/>
      <c r="AW917" s="28"/>
      <c r="AX917" s="28"/>
      <c r="AY917" s="28"/>
      <c r="AZ917" s="28"/>
      <c r="BA917" s="28"/>
      <c r="BB917" s="28"/>
      <c r="BC917" s="28"/>
      <c r="BD917" s="28"/>
      <c r="BE917" s="28"/>
    </row>
    <row r="918" spans="1:57" s="23" customFormat="1" ht="14.25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3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  <c r="AP918" s="28"/>
      <c r="AQ918" s="28"/>
      <c r="AR918" s="28"/>
      <c r="AS918" s="28"/>
      <c r="AT918" s="28"/>
      <c r="AU918" s="28"/>
      <c r="AV918" s="28"/>
      <c r="AW918" s="28"/>
      <c r="AX918" s="28"/>
      <c r="AY918" s="28"/>
      <c r="AZ918" s="28"/>
      <c r="BA918" s="28"/>
      <c r="BB918" s="28"/>
      <c r="BC918" s="28"/>
      <c r="BD918" s="28"/>
      <c r="BE918" s="28"/>
    </row>
    <row r="919" spans="1:57" s="23" customFormat="1" ht="14.25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3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  <c r="AM919" s="28"/>
      <c r="AN919" s="28"/>
      <c r="AO919" s="28"/>
      <c r="AP919" s="28"/>
      <c r="AQ919" s="28"/>
      <c r="AR919" s="28"/>
      <c r="AS919" s="28"/>
      <c r="AT919" s="28"/>
      <c r="AU919" s="28"/>
      <c r="AV919" s="28"/>
      <c r="AW919" s="28"/>
      <c r="AX919" s="28"/>
      <c r="AY919" s="28"/>
      <c r="AZ919" s="28"/>
      <c r="BA919" s="28"/>
      <c r="BB919" s="28"/>
      <c r="BC919" s="28"/>
      <c r="BD919" s="28"/>
      <c r="BE919" s="28"/>
    </row>
    <row r="920" spans="1:57" s="23" customFormat="1" ht="14.25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3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  <c r="AL920" s="28"/>
      <c r="AM920" s="28"/>
      <c r="AN920" s="28"/>
      <c r="AO920" s="28"/>
      <c r="AP920" s="28"/>
      <c r="AQ920" s="28"/>
      <c r="AR920" s="28"/>
      <c r="AS920" s="28"/>
      <c r="AT920" s="28"/>
      <c r="AU920" s="28"/>
      <c r="AV920" s="28"/>
      <c r="AW920" s="28"/>
      <c r="AX920" s="28"/>
      <c r="AY920" s="28"/>
      <c r="AZ920" s="28"/>
      <c r="BA920" s="28"/>
      <c r="BB920" s="28"/>
      <c r="BC920" s="28"/>
      <c r="BD920" s="28"/>
      <c r="BE920" s="28"/>
    </row>
    <row r="921" spans="1:57" s="23" customFormat="1" ht="14.25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3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  <c r="AL921" s="28"/>
      <c r="AM921" s="28"/>
      <c r="AN921" s="28"/>
      <c r="AO921" s="28"/>
      <c r="AP921" s="28"/>
      <c r="AQ921" s="28"/>
      <c r="AR921" s="28"/>
      <c r="AS921" s="28"/>
      <c r="AT921" s="28"/>
      <c r="AU921" s="28"/>
      <c r="AV921" s="28"/>
      <c r="AW921" s="28"/>
      <c r="AX921" s="28"/>
      <c r="AY921" s="28"/>
      <c r="AZ921" s="28"/>
      <c r="BA921" s="28"/>
      <c r="BB921" s="28"/>
      <c r="BC921" s="28"/>
      <c r="BD921" s="28"/>
      <c r="BE921" s="28"/>
    </row>
    <row r="922" spans="1:57" s="23" customFormat="1" ht="14.25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3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  <c r="AI922" s="28"/>
      <c r="AJ922" s="28"/>
      <c r="AK922" s="28"/>
      <c r="AL922" s="28"/>
      <c r="AM922" s="28"/>
      <c r="AN922" s="28"/>
      <c r="AO922" s="28"/>
      <c r="AP922" s="28"/>
      <c r="AQ922" s="28"/>
      <c r="AR922" s="28"/>
      <c r="AS922" s="28"/>
      <c r="AT922" s="28"/>
      <c r="AU922" s="28"/>
      <c r="AV922" s="28"/>
      <c r="AW922" s="28"/>
      <c r="AX922" s="28"/>
      <c r="AY922" s="28"/>
      <c r="AZ922" s="28"/>
      <c r="BA922" s="28"/>
      <c r="BB922" s="28"/>
      <c r="BC922" s="28"/>
      <c r="BD922" s="28"/>
      <c r="BE922" s="28"/>
    </row>
    <row r="923" spans="1:57" s="23" customFormat="1" ht="14.25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3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  <c r="AJ923" s="28"/>
      <c r="AK923" s="28"/>
      <c r="AL923" s="28"/>
      <c r="AM923" s="28"/>
      <c r="AN923" s="28"/>
      <c r="AO923" s="28"/>
      <c r="AP923" s="28"/>
      <c r="AQ923" s="28"/>
      <c r="AR923" s="28"/>
      <c r="AS923" s="28"/>
      <c r="AT923" s="28"/>
      <c r="AU923" s="28"/>
      <c r="AV923" s="28"/>
      <c r="AW923" s="28"/>
      <c r="AX923" s="28"/>
      <c r="AY923" s="28"/>
      <c r="AZ923" s="28"/>
      <c r="BA923" s="28"/>
      <c r="BB923" s="28"/>
      <c r="BC923" s="28"/>
      <c r="BD923" s="28"/>
      <c r="BE923" s="28"/>
    </row>
    <row r="924" spans="1:57" s="23" customFormat="1" ht="14.25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3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  <c r="AJ924" s="28"/>
      <c r="AK924" s="28"/>
      <c r="AL924" s="28"/>
      <c r="AM924" s="28"/>
      <c r="AN924" s="28"/>
      <c r="AO924" s="28"/>
      <c r="AP924" s="28"/>
      <c r="AQ924" s="28"/>
      <c r="AR924" s="28"/>
      <c r="AS924" s="28"/>
      <c r="AT924" s="28"/>
      <c r="AU924" s="28"/>
      <c r="AV924" s="28"/>
      <c r="AW924" s="28"/>
      <c r="AX924" s="28"/>
      <c r="AY924" s="28"/>
      <c r="AZ924" s="28"/>
      <c r="BA924" s="28"/>
      <c r="BB924" s="28"/>
      <c r="BC924" s="28"/>
      <c r="BD924" s="28"/>
      <c r="BE924" s="28"/>
    </row>
    <row r="925" spans="1:57" s="23" customFormat="1" ht="14.2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3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  <c r="AJ925" s="28"/>
      <c r="AK925" s="28"/>
      <c r="AL925" s="28"/>
      <c r="AM925" s="28"/>
      <c r="AN925" s="28"/>
      <c r="AO925" s="28"/>
      <c r="AP925" s="28"/>
      <c r="AQ925" s="28"/>
      <c r="AR925" s="28"/>
      <c r="AS925" s="28"/>
      <c r="AT925" s="28"/>
      <c r="AU925" s="28"/>
      <c r="AV925" s="28"/>
      <c r="AW925" s="28"/>
      <c r="AX925" s="28"/>
      <c r="AY925" s="28"/>
      <c r="AZ925" s="28"/>
      <c r="BA925" s="28"/>
      <c r="BB925" s="28"/>
      <c r="BC925" s="28"/>
      <c r="BD925" s="28"/>
      <c r="BE925" s="28"/>
    </row>
    <row r="926" spans="1:57" s="23" customFormat="1" ht="14.25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3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  <c r="AP926" s="28"/>
      <c r="AQ926" s="28"/>
      <c r="AR926" s="28"/>
      <c r="AS926" s="28"/>
      <c r="AT926" s="28"/>
      <c r="AU926" s="28"/>
      <c r="AV926" s="28"/>
      <c r="AW926" s="28"/>
      <c r="AX926" s="28"/>
      <c r="AY926" s="28"/>
      <c r="AZ926" s="28"/>
      <c r="BA926" s="28"/>
      <c r="BB926" s="28"/>
      <c r="BC926" s="28"/>
      <c r="BD926" s="28"/>
      <c r="BE926" s="28"/>
    </row>
    <row r="927" spans="1:57" s="23" customFormat="1" ht="14.25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3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  <c r="AM927" s="28"/>
      <c r="AN927" s="28"/>
      <c r="AO927" s="28"/>
      <c r="AP927" s="28"/>
      <c r="AQ927" s="28"/>
      <c r="AR927" s="28"/>
      <c r="AS927" s="28"/>
      <c r="AT927" s="28"/>
      <c r="AU927" s="28"/>
      <c r="AV927" s="28"/>
      <c r="AW927" s="28"/>
      <c r="AX927" s="28"/>
      <c r="AY927" s="28"/>
      <c r="AZ927" s="28"/>
      <c r="BA927" s="28"/>
      <c r="BB927" s="28"/>
      <c r="BC927" s="28"/>
      <c r="BD927" s="28"/>
      <c r="BE927" s="28"/>
    </row>
    <row r="928" spans="1:57" s="23" customFormat="1" ht="14.25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3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28"/>
      <c r="AO928" s="28"/>
      <c r="AP928" s="28"/>
      <c r="AQ928" s="28"/>
      <c r="AR928" s="28"/>
      <c r="AS928" s="28"/>
      <c r="AT928" s="28"/>
      <c r="AU928" s="28"/>
      <c r="AV928" s="28"/>
      <c r="AW928" s="28"/>
      <c r="AX928" s="28"/>
      <c r="AY928" s="28"/>
      <c r="AZ928" s="28"/>
      <c r="BA928" s="28"/>
      <c r="BB928" s="28"/>
      <c r="BC928" s="28"/>
      <c r="BD928" s="28"/>
      <c r="BE928" s="28"/>
    </row>
    <row r="929" spans="1:57" s="23" customFormat="1" ht="14.25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3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  <c r="AJ929" s="28"/>
      <c r="AK929" s="28"/>
      <c r="AL929" s="28"/>
      <c r="AM929" s="28"/>
      <c r="AN929" s="28"/>
      <c r="AO929" s="28"/>
      <c r="AP929" s="28"/>
      <c r="AQ929" s="28"/>
      <c r="AR929" s="28"/>
      <c r="AS929" s="28"/>
      <c r="AT929" s="28"/>
      <c r="AU929" s="28"/>
      <c r="AV929" s="28"/>
      <c r="AW929" s="28"/>
      <c r="AX929" s="28"/>
      <c r="AY929" s="28"/>
      <c r="AZ929" s="28"/>
      <c r="BA929" s="28"/>
      <c r="BB929" s="28"/>
      <c r="BC929" s="28"/>
      <c r="BD929" s="28"/>
      <c r="BE929" s="28"/>
    </row>
    <row r="930" spans="1:57" s="23" customFormat="1" ht="14.25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3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  <c r="AP930" s="28"/>
      <c r="AQ930" s="28"/>
      <c r="AR930" s="28"/>
      <c r="AS930" s="28"/>
      <c r="AT930" s="28"/>
      <c r="AU930" s="28"/>
      <c r="AV930" s="28"/>
      <c r="AW930" s="28"/>
      <c r="AX930" s="28"/>
      <c r="AY930" s="28"/>
      <c r="AZ930" s="28"/>
      <c r="BA930" s="28"/>
      <c r="BB930" s="28"/>
      <c r="BC930" s="28"/>
      <c r="BD930" s="28"/>
      <c r="BE930" s="28"/>
    </row>
    <row r="931" spans="1:57" s="23" customFormat="1" ht="14.25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3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8"/>
      <c r="AQ931" s="28"/>
      <c r="AR931" s="28"/>
      <c r="AS931" s="28"/>
      <c r="AT931" s="28"/>
      <c r="AU931" s="28"/>
      <c r="AV931" s="28"/>
      <c r="AW931" s="28"/>
      <c r="AX931" s="28"/>
      <c r="AY931" s="28"/>
      <c r="AZ931" s="28"/>
      <c r="BA931" s="28"/>
      <c r="BB931" s="28"/>
      <c r="BC931" s="28"/>
      <c r="BD931" s="28"/>
      <c r="BE931" s="28"/>
    </row>
    <row r="932" spans="1:57" s="23" customFormat="1" ht="14.25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3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  <c r="AJ932" s="28"/>
      <c r="AK932" s="28"/>
      <c r="AL932" s="28"/>
      <c r="AM932" s="28"/>
      <c r="AN932" s="28"/>
      <c r="AO932" s="28"/>
      <c r="AP932" s="28"/>
      <c r="AQ932" s="28"/>
      <c r="AR932" s="28"/>
      <c r="AS932" s="28"/>
      <c r="AT932" s="28"/>
      <c r="AU932" s="28"/>
      <c r="AV932" s="28"/>
      <c r="AW932" s="28"/>
      <c r="AX932" s="28"/>
      <c r="AY932" s="28"/>
      <c r="AZ932" s="28"/>
      <c r="BA932" s="28"/>
      <c r="BB932" s="28"/>
      <c r="BC932" s="28"/>
      <c r="BD932" s="28"/>
      <c r="BE932" s="28"/>
    </row>
    <row r="933" spans="1:57" s="23" customFormat="1" ht="14.25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3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  <c r="AJ933" s="28"/>
      <c r="AK933" s="28"/>
      <c r="AL933" s="28"/>
      <c r="AM933" s="28"/>
      <c r="AN933" s="28"/>
      <c r="AO933" s="28"/>
      <c r="AP933" s="28"/>
      <c r="AQ933" s="28"/>
      <c r="AR933" s="28"/>
      <c r="AS933" s="28"/>
      <c r="AT933" s="28"/>
      <c r="AU933" s="28"/>
      <c r="AV933" s="28"/>
      <c r="AW933" s="28"/>
      <c r="AX933" s="28"/>
      <c r="AY933" s="28"/>
      <c r="AZ933" s="28"/>
      <c r="BA933" s="28"/>
      <c r="BB933" s="28"/>
      <c r="BC933" s="28"/>
      <c r="BD933" s="28"/>
      <c r="BE933" s="28"/>
    </row>
    <row r="934" spans="1:57" s="23" customFormat="1" ht="14.25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3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  <c r="AL934" s="28"/>
      <c r="AM934" s="28"/>
      <c r="AN934" s="28"/>
      <c r="AO934" s="28"/>
      <c r="AP934" s="28"/>
      <c r="AQ934" s="28"/>
      <c r="AR934" s="28"/>
      <c r="AS934" s="28"/>
      <c r="AT934" s="28"/>
      <c r="AU934" s="28"/>
      <c r="AV934" s="28"/>
      <c r="AW934" s="28"/>
      <c r="AX934" s="28"/>
      <c r="AY934" s="28"/>
      <c r="AZ934" s="28"/>
      <c r="BA934" s="28"/>
      <c r="BB934" s="28"/>
      <c r="BC934" s="28"/>
      <c r="BD934" s="28"/>
      <c r="BE934" s="28"/>
    </row>
    <row r="935" spans="1:57" s="23" customFormat="1" ht="14.2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3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  <c r="AM935" s="28"/>
      <c r="AN935" s="28"/>
      <c r="AO935" s="28"/>
      <c r="AP935" s="28"/>
      <c r="AQ935" s="28"/>
      <c r="AR935" s="28"/>
      <c r="AS935" s="28"/>
      <c r="AT935" s="28"/>
      <c r="AU935" s="28"/>
      <c r="AV935" s="28"/>
      <c r="AW935" s="28"/>
      <c r="AX935" s="28"/>
      <c r="AY935" s="28"/>
      <c r="AZ935" s="28"/>
      <c r="BA935" s="28"/>
      <c r="BB935" s="28"/>
      <c r="BC935" s="28"/>
      <c r="BD935" s="28"/>
      <c r="BE935" s="28"/>
    </row>
    <row r="936" spans="1:57" s="23" customFormat="1" ht="14.25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3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  <c r="AL936" s="28"/>
      <c r="AM936" s="28"/>
      <c r="AN936" s="28"/>
      <c r="AO936" s="28"/>
      <c r="AP936" s="28"/>
      <c r="AQ936" s="28"/>
      <c r="AR936" s="28"/>
      <c r="AS936" s="28"/>
      <c r="AT936" s="28"/>
      <c r="AU936" s="28"/>
      <c r="AV936" s="28"/>
      <c r="AW936" s="28"/>
      <c r="AX936" s="28"/>
      <c r="AY936" s="28"/>
      <c r="AZ936" s="28"/>
      <c r="BA936" s="28"/>
      <c r="BB936" s="28"/>
      <c r="BC936" s="28"/>
      <c r="BD936" s="28"/>
      <c r="BE936" s="28"/>
    </row>
    <row r="937" spans="1:57" s="23" customFormat="1" ht="14.25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3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  <c r="AM937" s="28"/>
      <c r="AN937" s="28"/>
      <c r="AO937" s="28"/>
      <c r="AP937" s="28"/>
      <c r="AQ937" s="28"/>
      <c r="AR937" s="28"/>
      <c r="AS937" s="28"/>
      <c r="AT937" s="28"/>
      <c r="AU937" s="28"/>
      <c r="AV937" s="28"/>
      <c r="AW937" s="28"/>
      <c r="AX937" s="28"/>
      <c r="AY937" s="28"/>
      <c r="AZ937" s="28"/>
      <c r="BA937" s="28"/>
      <c r="BB937" s="28"/>
      <c r="BC937" s="28"/>
      <c r="BD937" s="28"/>
      <c r="BE937" s="28"/>
    </row>
    <row r="938" spans="1:57" s="23" customFormat="1" ht="14.25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3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  <c r="AI938" s="28"/>
      <c r="AJ938" s="28"/>
      <c r="AK938" s="28"/>
      <c r="AL938" s="28"/>
      <c r="AM938" s="28"/>
      <c r="AN938" s="28"/>
      <c r="AO938" s="28"/>
      <c r="AP938" s="28"/>
      <c r="AQ938" s="28"/>
      <c r="AR938" s="28"/>
      <c r="AS938" s="28"/>
      <c r="AT938" s="28"/>
      <c r="AU938" s="28"/>
      <c r="AV938" s="28"/>
      <c r="AW938" s="28"/>
      <c r="AX938" s="28"/>
      <c r="AY938" s="28"/>
      <c r="AZ938" s="28"/>
      <c r="BA938" s="28"/>
      <c r="BB938" s="28"/>
      <c r="BC938" s="28"/>
      <c r="BD938" s="28"/>
      <c r="BE938" s="28"/>
    </row>
    <row r="939" spans="1:57" s="23" customFormat="1" ht="14.25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3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  <c r="AJ939" s="28"/>
      <c r="AK939" s="28"/>
      <c r="AL939" s="28"/>
      <c r="AM939" s="28"/>
      <c r="AN939" s="28"/>
      <c r="AO939" s="28"/>
      <c r="AP939" s="28"/>
      <c r="AQ939" s="28"/>
      <c r="AR939" s="28"/>
      <c r="AS939" s="28"/>
      <c r="AT939" s="28"/>
      <c r="AU939" s="28"/>
      <c r="AV939" s="28"/>
      <c r="AW939" s="28"/>
      <c r="AX939" s="28"/>
      <c r="AY939" s="28"/>
      <c r="AZ939" s="28"/>
      <c r="BA939" s="28"/>
      <c r="BB939" s="28"/>
      <c r="BC939" s="28"/>
      <c r="BD939" s="28"/>
      <c r="BE939" s="28"/>
    </row>
    <row r="940" spans="1:57" s="23" customFormat="1" ht="14.25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3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  <c r="AL940" s="28"/>
      <c r="AM940" s="28"/>
      <c r="AN940" s="28"/>
      <c r="AO940" s="28"/>
      <c r="AP940" s="28"/>
      <c r="AQ940" s="28"/>
      <c r="AR940" s="28"/>
      <c r="AS940" s="28"/>
      <c r="AT940" s="28"/>
      <c r="AU940" s="28"/>
      <c r="AV940" s="28"/>
      <c r="AW940" s="28"/>
      <c r="AX940" s="28"/>
      <c r="AY940" s="28"/>
      <c r="AZ940" s="28"/>
      <c r="BA940" s="28"/>
      <c r="BB940" s="28"/>
      <c r="BC940" s="28"/>
      <c r="BD940" s="28"/>
      <c r="BE940" s="28"/>
    </row>
    <row r="941" spans="1:57" s="23" customFormat="1" ht="14.25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3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28"/>
      <c r="AX941" s="28"/>
      <c r="AY941" s="28"/>
      <c r="AZ941" s="28"/>
      <c r="BA941" s="28"/>
      <c r="BB941" s="28"/>
      <c r="BC941" s="28"/>
      <c r="BD941" s="28"/>
      <c r="BE941" s="28"/>
    </row>
    <row r="942" spans="1:57" s="23" customFormat="1" ht="14.25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3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  <c r="AJ942" s="28"/>
      <c r="AK942" s="28"/>
      <c r="AL942" s="28"/>
      <c r="AM942" s="28"/>
      <c r="AN942" s="28"/>
      <c r="AO942" s="28"/>
      <c r="AP942" s="28"/>
      <c r="AQ942" s="28"/>
      <c r="AR942" s="28"/>
      <c r="AS942" s="28"/>
      <c r="AT942" s="28"/>
      <c r="AU942" s="28"/>
      <c r="AV942" s="28"/>
      <c r="AW942" s="28"/>
      <c r="AX942" s="28"/>
      <c r="AY942" s="28"/>
      <c r="AZ942" s="28"/>
      <c r="BA942" s="28"/>
      <c r="BB942" s="28"/>
      <c r="BC942" s="28"/>
      <c r="BD942" s="28"/>
      <c r="BE942" s="28"/>
    </row>
    <row r="943" spans="1:57" s="23" customFormat="1" ht="14.25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3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28"/>
      <c r="AX943" s="28"/>
      <c r="AY943" s="28"/>
      <c r="AZ943" s="28"/>
      <c r="BA943" s="28"/>
      <c r="BB943" s="28"/>
      <c r="BC943" s="28"/>
      <c r="BD943" s="28"/>
      <c r="BE943" s="28"/>
    </row>
    <row r="944" spans="1:57" s="23" customFormat="1" ht="14.25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3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  <c r="AI944" s="28"/>
      <c r="AJ944" s="28"/>
      <c r="AK944" s="28"/>
      <c r="AL944" s="28"/>
      <c r="AM944" s="28"/>
      <c r="AN944" s="28"/>
      <c r="AO944" s="28"/>
      <c r="AP944" s="28"/>
      <c r="AQ944" s="28"/>
      <c r="AR944" s="28"/>
      <c r="AS944" s="28"/>
      <c r="AT944" s="28"/>
      <c r="AU944" s="28"/>
      <c r="AV944" s="28"/>
      <c r="AW944" s="28"/>
      <c r="AX944" s="28"/>
      <c r="AY944" s="28"/>
      <c r="AZ944" s="28"/>
      <c r="BA944" s="28"/>
      <c r="BB944" s="28"/>
      <c r="BC944" s="28"/>
      <c r="BD944" s="28"/>
      <c r="BE944" s="28"/>
    </row>
    <row r="945" spans="1:57" s="23" customFormat="1" ht="14.2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3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  <c r="AJ945" s="28"/>
      <c r="AK945" s="28"/>
      <c r="AL945" s="28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28"/>
      <c r="AX945" s="28"/>
      <c r="AY945" s="28"/>
      <c r="AZ945" s="28"/>
      <c r="BA945" s="28"/>
      <c r="BB945" s="28"/>
      <c r="BC945" s="28"/>
      <c r="BD945" s="28"/>
      <c r="BE945" s="28"/>
    </row>
    <row r="946" spans="1:57" s="23" customFormat="1" ht="14.25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3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  <c r="AJ946" s="28"/>
      <c r="AK946" s="28"/>
      <c r="AL946" s="28"/>
      <c r="AM946" s="28"/>
      <c r="AN946" s="28"/>
      <c r="AO946" s="28"/>
      <c r="AP946" s="28"/>
      <c r="AQ946" s="28"/>
      <c r="AR946" s="28"/>
      <c r="AS946" s="28"/>
      <c r="AT946" s="28"/>
      <c r="AU946" s="28"/>
      <c r="AV946" s="28"/>
      <c r="AW946" s="28"/>
      <c r="AX946" s="28"/>
      <c r="AY946" s="28"/>
      <c r="AZ946" s="28"/>
      <c r="BA946" s="28"/>
      <c r="BB946" s="28"/>
      <c r="BC946" s="28"/>
      <c r="BD946" s="28"/>
      <c r="BE946" s="28"/>
    </row>
    <row r="947" spans="1:57" s="23" customFormat="1" ht="14.25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3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  <c r="AI947" s="28"/>
      <c r="AJ947" s="28"/>
      <c r="AK947" s="28"/>
      <c r="AL947" s="28"/>
      <c r="AM947" s="28"/>
      <c r="AN947" s="28"/>
      <c r="AO947" s="28"/>
      <c r="AP947" s="28"/>
      <c r="AQ947" s="28"/>
      <c r="AR947" s="28"/>
      <c r="AS947" s="28"/>
      <c r="AT947" s="28"/>
      <c r="AU947" s="28"/>
      <c r="AV947" s="28"/>
      <c r="AW947" s="28"/>
      <c r="AX947" s="28"/>
      <c r="AY947" s="28"/>
      <c r="AZ947" s="28"/>
      <c r="BA947" s="28"/>
      <c r="BB947" s="28"/>
      <c r="BC947" s="28"/>
      <c r="BD947" s="28"/>
      <c r="BE947" s="28"/>
    </row>
    <row r="948" spans="1:57" s="23" customFormat="1" ht="14.25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3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  <c r="AI948" s="28"/>
      <c r="AJ948" s="28"/>
      <c r="AK948" s="28"/>
      <c r="AL948" s="28"/>
      <c r="AM948" s="28"/>
      <c r="AN948" s="28"/>
      <c r="AO948" s="28"/>
      <c r="AP948" s="28"/>
      <c r="AQ948" s="28"/>
      <c r="AR948" s="28"/>
      <c r="AS948" s="28"/>
      <c r="AT948" s="28"/>
      <c r="AU948" s="28"/>
      <c r="AV948" s="28"/>
      <c r="AW948" s="28"/>
      <c r="AX948" s="28"/>
      <c r="AY948" s="28"/>
      <c r="AZ948" s="28"/>
      <c r="BA948" s="28"/>
      <c r="BB948" s="28"/>
      <c r="BC948" s="28"/>
      <c r="BD948" s="28"/>
      <c r="BE948" s="28"/>
    </row>
    <row r="949" spans="1:57" s="23" customFormat="1" ht="14.25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3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  <c r="AP949" s="28"/>
      <c r="AQ949" s="28"/>
      <c r="AR949" s="28"/>
      <c r="AS949" s="28"/>
      <c r="AT949" s="28"/>
      <c r="AU949" s="28"/>
      <c r="AV949" s="28"/>
      <c r="AW949" s="28"/>
      <c r="AX949" s="28"/>
      <c r="AY949" s="28"/>
      <c r="AZ949" s="28"/>
      <c r="BA949" s="28"/>
      <c r="BB949" s="28"/>
      <c r="BC949" s="28"/>
      <c r="BD949" s="28"/>
      <c r="BE949" s="28"/>
    </row>
    <row r="950" spans="1:57" s="23" customFormat="1" ht="14.25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3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  <c r="AI950" s="28"/>
      <c r="AJ950" s="28"/>
      <c r="AK950" s="28"/>
      <c r="AL950" s="28"/>
      <c r="AM950" s="28"/>
      <c r="AN950" s="28"/>
      <c r="AO950" s="28"/>
      <c r="AP950" s="28"/>
      <c r="AQ950" s="28"/>
      <c r="AR950" s="28"/>
      <c r="AS950" s="28"/>
      <c r="AT950" s="28"/>
      <c r="AU950" s="28"/>
      <c r="AV950" s="28"/>
      <c r="AW950" s="28"/>
      <c r="AX950" s="28"/>
      <c r="AY950" s="28"/>
      <c r="AZ950" s="28"/>
      <c r="BA950" s="28"/>
      <c r="BB950" s="28"/>
      <c r="BC950" s="28"/>
      <c r="BD950" s="28"/>
      <c r="BE950" s="28"/>
    </row>
    <row r="951" spans="1:57" s="23" customFormat="1" ht="14.25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3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  <c r="AI951" s="28"/>
      <c r="AJ951" s="28"/>
      <c r="AK951" s="28"/>
      <c r="AL951" s="28"/>
      <c r="AM951" s="28"/>
      <c r="AN951" s="28"/>
      <c r="AO951" s="28"/>
      <c r="AP951" s="28"/>
      <c r="AQ951" s="28"/>
      <c r="AR951" s="28"/>
      <c r="AS951" s="28"/>
      <c r="AT951" s="28"/>
      <c r="AU951" s="28"/>
      <c r="AV951" s="28"/>
      <c r="AW951" s="28"/>
      <c r="AX951" s="28"/>
      <c r="AY951" s="28"/>
      <c r="AZ951" s="28"/>
      <c r="BA951" s="28"/>
      <c r="BB951" s="28"/>
      <c r="BC951" s="28"/>
      <c r="BD951" s="28"/>
      <c r="BE951" s="28"/>
    </row>
    <row r="952" spans="1:57" s="23" customFormat="1" ht="14.25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3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  <c r="AJ952" s="28"/>
      <c r="AK952" s="28"/>
      <c r="AL952" s="28"/>
      <c r="AM952" s="28"/>
      <c r="AN952" s="28"/>
      <c r="AO952" s="28"/>
      <c r="AP952" s="28"/>
      <c r="AQ952" s="28"/>
      <c r="AR952" s="28"/>
      <c r="AS952" s="28"/>
      <c r="AT952" s="28"/>
      <c r="AU952" s="28"/>
      <c r="AV952" s="28"/>
      <c r="AW952" s="28"/>
      <c r="AX952" s="28"/>
      <c r="AY952" s="28"/>
      <c r="AZ952" s="28"/>
      <c r="BA952" s="28"/>
      <c r="BB952" s="28"/>
      <c r="BC952" s="28"/>
      <c r="BD952" s="28"/>
      <c r="BE952" s="28"/>
    </row>
    <row r="953" spans="1:57" s="23" customFormat="1" ht="14.25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3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  <c r="AI953" s="28"/>
      <c r="AJ953" s="28"/>
      <c r="AK953" s="28"/>
      <c r="AL953" s="28"/>
      <c r="AM953" s="28"/>
      <c r="AN953" s="28"/>
      <c r="AO953" s="28"/>
      <c r="AP953" s="28"/>
      <c r="AQ953" s="28"/>
      <c r="AR953" s="28"/>
      <c r="AS953" s="28"/>
      <c r="AT953" s="28"/>
      <c r="AU953" s="28"/>
      <c r="AV953" s="28"/>
      <c r="AW953" s="28"/>
      <c r="AX953" s="28"/>
      <c r="AY953" s="28"/>
      <c r="AZ953" s="28"/>
      <c r="BA953" s="28"/>
      <c r="BB953" s="28"/>
      <c r="BC953" s="28"/>
      <c r="BD953" s="28"/>
      <c r="BE953" s="28"/>
    </row>
    <row r="954" spans="1:57" s="23" customFormat="1" ht="14.25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3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  <c r="AI954" s="28"/>
      <c r="AJ954" s="28"/>
      <c r="AK954" s="28"/>
      <c r="AL954" s="28"/>
      <c r="AM954" s="28"/>
      <c r="AN954" s="28"/>
      <c r="AO954" s="28"/>
      <c r="AP954" s="28"/>
      <c r="AQ954" s="28"/>
      <c r="AR954" s="28"/>
      <c r="AS954" s="28"/>
      <c r="AT954" s="28"/>
      <c r="AU954" s="28"/>
      <c r="AV954" s="28"/>
      <c r="AW954" s="28"/>
      <c r="AX954" s="28"/>
      <c r="AY954" s="28"/>
      <c r="AZ954" s="28"/>
      <c r="BA954" s="28"/>
      <c r="BB954" s="28"/>
      <c r="BC954" s="28"/>
      <c r="BD954" s="28"/>
      <c r="BE954" s="28"/>
    </row>
    <row r="955" spans="1:57" s="23" customFormat="1" ht="14.25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3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  <c r="AI955" s="28"/>
      <c r="AJ955" s="28"/>
      <c r="AK955" s="28"/>
      <c r="AL955" s="28"/>
      <c r="AM955" s="28"/>
      <c r="AN955" s="28"/>
      <c r="AO955" s="28"/>
      <c r="AP955" s="28"/>
      <c r="AQ955" s="28"/>
      <c r="AR955" s="28"/>
      <c r="AS955" s="28"/>
      <c r="AT955" s="28"/>
      <c r="AU955" s="28"/>
      <c r="AV955" s="28"/>
      <c r="AW955" s="28"/>
      <c r="AX955" s="28"/>
      <c r="AY955" s="28"/>
      <c r="AZ955" s="28"/>
      <c r="BA955" s="28"/>
      <c r="BB955" s="28"/>
      <c r="BC955" s="28"/>
      <c r="BD955" s="28"/>
      <c r="BE955" s="28"/>
    </row>
    <row r="956" spans="1:57" s="23" customFormat="1" ht="14.25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3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  <c r="AH956" s="28"/>
      <c r="AI956" s="28"/>
      <c r="AJ956" s="28"/>
      <c r="AK956" s="28"/>
      <c r="AL956" s="28"/>
      <c r="AM956" s="28"/>
      <c r="AN956" s="28"/>
      <c r="AO956" s="28"/>
      <c r="AP956" s="28"/>
      <c r="AQ956" s="28"/>
      <c r="AR956" s="28"/>
      <c r="AS956" s="28"/>
      <c r="AT956" s="28"/>
      <c r="AU956" s="28"/>
      <c r="AV956" s="28"/>
      <c r="AW956" s="28"/>
      <c r="AX956" s="28"/>
      <c r="AY956" s="28"/>
      <c r="AZ956" s="28"/>
      <c r="BA956" s="28"/>
      <c r="BB956" s="28"/>
      <c r="BC956" s="28"/>
      <c r="BD956" s="28"/>
      <c r="BE956" s="28"/>
    </row>
    <row r="957" spans="1:57" s="23" customFormat="1" ht="14.25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3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  <c r="AJ957" s="28"/>
      <c r="AK957" s="28"/>
      <c r="AL957" s="28"/>
      <c r="AM957" s="28"/>
      <c r="AN957" s="28"/>
      <c r="AO957" s="28"/>
      <c r="AP957" s="28"/>
      <c r="AQ957" s="28"/>
      <c r="AR957" s="28"/>
      <c r="AS957" s="28"/>
      <c r="AT957" s="28"/>
      <c r="AU957" s="28"/>
      <c r="AV957" s="28"/>
      <c r="AW957" s="28"/>
      <c r="AX957" s="28"/>
      <c r="AY957" s="28"/>
      <c r="AZ957" s="28"/>
      <c r="BA957" s="28"/>
      <c r="BB957" s="28"/>
      <c r="BC957" s="28"/>
      <c r="BD957" s="28"/>
      <c r="BE957" s="28"/>
    </row>
    <row r="958" spans="1:57" s="23" customFormat="1" ht="14.25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3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  <c r="AH958" s="28"/>
      <c r="AI958" s="28"/>
      <c r="AJ958" s="28"/>
      <c r="AK958" s="28"/>
      <c r="AL958" s="28"/>
      <c r="AM958" s="28"/>
      <c r="AN958" s="28"/>
      <c r="AO958" s="28"/>
      <c r="AP958" s="28"/>
      <c r="AQ958" s="28"/>
      <c r="AR958" s="28"/>
      <c r="AS958" s="28"/>
      <c r="AT958" s="28"/>
      <c r="AU958" s="28"/>
      <c r="AV958" s="28"/>
      <c r="AW958" s="28"/>
      <c r="AX958" s="28"/>
      <c r="AY958" s="28"/>
      <c r="AZ958" s="28"/>
      <c r="BA958" s="28"/>
      <c r="BB958" s="28"/>
      <c r="BC958" s="28"/>
      <c r="BD958" s="28"/>
      <c r="BE958" s="28"/>
    </row>
    <row r="959" spans="1:57" s="23" customFormat="1" ht="14.25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3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  <c r="AL959" s="28"/>
      <c r="AM959" s="28"/>
      <c r="AN959" s="28"/>
      <c r="AO959" s="28"/>
      <c r="AP959" s="28"/>
      <c r="AQ959" s="28"/>
      <c r="AR959" s="28"/>
      <c r="AS959" s="28"/>
      <c r="AT959" s="28"/>
      <c r="AU959" s="28"/>
      <c r="AV959" s="28"/>
      <c r="AW959" s="28"/>
      <c r="AX959" s="28"/>
      <c r="AY959" s="28"/>
      <c r="AZ959" s="28"/>
      <c r="BA959" s="28"/>
      <c r="BB959" s="28"/>
      <c r="BC959" s="28"/>
      <c r="BD959" s="28"/>
      <c r="BE959" s="28"/>
    </row>
    <row r="960" spans="1:57" s="23" customFormat="1" ht="14.25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3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28"/>
      <c r="AK960" s="28"/>
      <c r="AL960" s="28"/>
      <c r="AM960" s="28"/>
      <c r="AN960" s="28"/>
      <c r="AO960" s="28"/>
      <c r="AP960" s="28"/>
      <c r="AQ960" s="28"/>
      <c r="AR960" s="28"/>
      <c r="AS960" s="28"/>
      <c r="AT960" s="28"/>
      <c r="AU960" s="28"/>
      <c r="AV960" s="28"/>
      <c r="AW960" s="28"/>
      <c r="AX960" s="28"/>
      <c r="AY960" s="28"/>
      <c r="AZ960" s="28"/>
      <c r="BA960" s="28"/>
      <c r="BB960" s="28"/>
      <c r="BC960" s="28"/>
      <c r="BD960" s="28"/>
      <c r="BE960" s="28"/>
    </row>
    <row r="961" spans="1:57" s="23" customFormat="1" ht="14.25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3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  <c r="AI961" s="28"/>
      <c r="AJ961" s="28"/>
      <c r="AK961" s="28"/>
      <c r="AL961" s="28"/>
      <c r="AM961" s="28"/>
      <c r="AN961" s="28"/>
      <c r="AO961" s="28"/>
      <c r="AP961" s="28"/>
      <c r="AQ961" s="28"/>
      <c r="AR961" s="28"/>
      <c r="AS961" s="28"/>
      <c r="AT961" s="28"/>
      <c r="AU961" s="28"/>
      <c r="AV961" s="28"/>
      <c r="AW961" s="28"/>
      <c r="AX961" s="28"/>
      <c r="AY961" s="28"/>
      <c r="AZ961" s="28"/>
      <c r="BA961" s="28"/>
      <c r="BB961" s="28"/>
      <c r="BC961" s="28"/>
      <c r="BD961" s="28"/>
      <c r="BE961" s="28"/>
    </row>
    <row r="962" spans="1:57" s="23" customFormat="1" ht="14.25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3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  <c r="AI962" s="28"/>
      <c r="AJ962" s="28"/>
      <c r="AK962" s="28"/>
      <c r="AL962" s="28"/>
      <c r="AM962" s="28"/>
      <c r="AN962" s="28"/>
      <c r="AO962" s="28"/>
      <c r="AP962" s="28"/>
      <c r="AQ962" s="28"/>
      <c r="AR962" s="28"/>
      <c r="AS962" s="28"/>
      <c r="AT962" s="28"/>
      <c r="AU962" s="28"/>
      <c r="AV962" s="28"/>
      <c r="AW962" s="28"/>
      <c r="AX962" s="28"/>
      <c r="AY962" s="28"/>
      <c r="AZ962" s="28"/>
      <c r="BA962" s="28"/>
      <c r="BB962" s="28"/>
      <c r="BC962" s="28"/>
      <c r="BD962" s="28"/>
      <c r="BE962" s="28"/>
    </row>
    <row r="963" spans="1:57" s="23" customFormat="1" ht="14.25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3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  <c r="AI963" s="28"/>
      <c r="AJ963" s="28"/>
      <c r="AK963" s="28"/>
      <c r="AL963" s="28"/>
      <c r="AM963" s="28"/>
      <c r="AN963" s="28"/>
      <c r="AO963" s="28"/>
      <c r="AP963" s="28"/>
      <c r="AQ963" s="28"/>
      <c r="AR963" s="28"/>
      <c r="AS963" s="28"/>
      <c r="AT963" s="28"/>
      <c r="AU963" s="28"/>
      <c r="AV963" s="28"/>
      <c r="AW963" s="28"/>
      <c r="AX963" s="28"/>
      <c r="AY963" s="28"/>
      <c r="AZ963" s="28"/>
      <c r="BA963" s="28"/>
      <c r="BB963" s="28"/>
      <c r="BC963" s="28"/>
      <c r="BD963" s="28"/>
      <c r="BE963" s="28"/>
    </row>
    <row r="964" spans="1:57" s="23" customFormat="1" ht="14.25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3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  <c r="AI964" s="28"/>
      <c r="AJ964" s="28"/>
      <c r="AK964" s="28"/>
      <c r="AL964" s="28"/>
      <c r="AM964" s="28"/>
      <c r="AN964" s="28"/>
      <c r="AO964" s="28"/>
      <c r="AP964" s="28"/>
      <c r="AQ964" s="28"/>
      <c r="AR964" s="28"/>
      <c r="AS964" s="28"/>
      <c r="AT964" s="28"/>
      <c r="AU964" s="28"/>
      <c r="AV964" s="28"/>
      <c r="AW964" s="28"/>
      <c r="AX964" s="28"/>
      <c r="AY964" s="28"/>
      <c r="AZ964" s="28"/>
      <c r="BA964" s="28"/>
      <c r="BB964" s="28"/>
      <c r="BC964" s="28"/>
      <c r="BD964" s="28"/>
      <c r="BE964" s="28"/>
    </row>
    <row r="965" spans="1:57" s="23" customFormat="1" ht="14.25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3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  <c r="AH965" s="28"/>
      <c r="AI965" s="28"/>
      <c r="AJ965" s="28"/>
      <c r="AK965" s="28"/>
      <c r="AL965" s="28"/>
      <c r="AM965" s="28"/>
      <c r="AN965" s="28"/>
      <c r="AO965" s="28"/>
      <c r="AP965" s="28"/>
      <c r="AQ965" s="28"/>
      <c r="AR965" s="28"/>
      <c r="AS965" s="28"/>
      <c r="AT965" s="28"/>
      <c r="AU965" s="28"/>
      <c r="AV965" s="28"/>
      <c r="AW965" s="28"/>
      <c r="AX965" s="28"/>
      <c r="AY965" s="28"/>
      <c r="AZ965" s="28"/>
      <c r="BA965" s="28"/>
      <c r="BB965" s="28"/>
      <c r="BC965" s="28"/>
      <c r="BD965" s="28"/>
      <c r="BE965" s="28"/>
    </row>
    <row r="966" spans="1:57" s="23" customFormat="1" ht="14.25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3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  <c r="AI966" s="28"/>
      <c r="AJ966" s="28"/>
      <c r="AK966" s="28"/>
      <c r="AL966" s="28"/>
      <c r="AM966" s="28"/>
      <c r="AN966" s="28"/>
      <c r="AO966" s="28"/>
      <c r="AP966" s="28"/>
      <c r="AQ966" s="28"/>
      <c r="AR966" s="28"/>
      <c r="AS966" s="28"/>
      <c r="AT966" s="28"/>
      <c r="AU966" s="28"/>
      <c r="AV966" s="28"/>
      <c r="AW966" s="28"/>
      <c r="AX966" s="28"/>
      <c r="AY966" s="28"/>
      <c r="AZ966" s="28"/>
      <c r="BA966" s="28"/>
      <c r="BB966" s="28"/>
      <c r="BC966" s="28"/>
      <c r="BD966" s="28"/>
      <c r="BE966" s="28"/>
    </row>
    <row r="967" spans="1:57" s="23" customFormat="1" ht="14.25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3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  <c r="AJ967" s="28"/>
      <c r="AK967" s="28"/>
      <c r="AL967" s="28"/>
      <c r="AM967" s="28"/>
      <c r="AN967" s="28"/>
      <c r="AO967" s="28"/>
      <c r="AP967" s="28"/>
      <c r="AQ967" s="28"/>
      <c r="AR967" s="28"/>
      <c r="AS967" s="28"/>
      <c r="AT967" s="28"/>
      <c r="AU967" s="28"/>
      <c r="AV967" s="28"/>
      <c r="AW967" s="28"/>
      <c r="AX967" s="28"/>
      <c r="AY967" s="28"/>
      <c r="AZ967" s="28"/>
      <c r="BA967" s="28"/>
      <c r="BB967" s="28"/>
      <c r="BC967" s="28"/>
      <c r="BD967" s="28"/>
      <c r="BE967" s="28"/>
    </row>
    <row r="968" spans="1:57" s="23" customFormat="1" ht="14.25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3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  <c r="AI968" s="28"/>
      <c r="AJ968" s="28"/>
      <c r="AK968" s="28"/>
      <c r="AL968" s="28"/>
      <c r="AM968" s="28"/>
      <c r="AN968" s="28"/>
      <c r="AO968" s="28"/>
      <c r="AP968" s="28"/>
      <c r="AQ968" s="28"/>
      <c r="AR968" s="28"/>
      <c r="AS968" s="28"/>
      <c r="AT968" s="28"/>
      <c r="AU968" s="28"/>
      <c r="AV968" s="28"/>
      <c r="AW968" s="28"/>
      <c r="AX968" s="28"/>
      <c r="AY968" s="28"/>
      <c r="AZ968" s="28"/>
      <c r="BA968" s="28"/>
      <c r="BB968" s="28"/>
      <c r="BC968" s="28"/>
      <c r="BD968" s="28"/>
      <c r="BE968" s="28"/>
    </row>
    <row r="969" spans="1:57" s="23" customFormat="1" ht="14.25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3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  <c r="AP969" s="28"/>
      <c r="AQ969" s="28"/>
      <c r="AR969" s="28"/>
      <c r="AS969" s="28"/>
      <c r="AT969" s="28"/>
      <c r="AU969" s="28"/>
      <c r="AV969" s="28"/>
      <c r="AW969" s="28"/>
      <c r="AX969" s="28"/>
      <c r="AY969" s="28"/>
      <c r="AZ969" s="28"/>
      <c r="BA969" s="28"/>
      <c r="BB969" s="28"/>
      <c r="BC969" s="28"/>
      <c r="BD969" s="28"/>
      <c r="BE969" s="28"/>
    </row>
    <row r="970" spans="1:57" s="23" customFormat="1" ht="14.25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3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  <c r="AI970" s="28"/>
      <c r="AJ970" s="28"/>
      <c r="AK970" s="28"/>
      <c r="AL970" s="28"/>
      <c r="AM970" s="28"/>
      <c r="AN970" s="28"/>
      <c r="AO970" s="28"/>
      <c r="AP970" s="28"/>
      <c r="AQ970" s="28"/>
      <c r="AR970" s="28"/>
      <c r="AS970" s="28"/>
      <c r="AT970" s="28"/>
      <c r="AU970" s="28"/>
      <c r="AV970" s="28"/>
      <c r="AW970" s="28"/>
      <c r="AX970" s="28"/>
      <c r="AY970" s="28"/>
      <c r="AZ970" s="28"/>
      <c r="BA970" s="28"/>
      <c r="BB970" s="28"/>
      <c r="BC970" s="28"/>
      <c r="BD970" s="28"/>
      <c r="BE970" s="28"/>
    </row>
    <row r="971" spans="1:57" s="23" customFormat="1" ht="14.25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3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  <c r="AH971" s="28"/>
      <c r="AI971" s="28"/>
      <c r="AJ971" s="28"/>
      <c r="AK971" s="28"/>
      <c r="AL971" s="28"/>
      <c r="AM971" s="28"/>
      <c r="AN971" s="28"/>
      <c r="AO971" s="28"/>
      <c r="AP971" s="28"/>
      <c r="AQ971" s="28"/>
      <c r="AR971" s="28"/>
      <c r="AS971" s="28"/>
      <c r="AT971" s="28"/>
      <c r="AU971" s="28"/>
      <c r="AV971" s="28"/>
      <c r="AW971" s="28"/>
      <c r="AX971" s="28"/>
      <c r="AY971" s="28"/>
      <c r="AZ971" s="28"/>
      <c r="BA971" s="28"/>
      <c r="BB971" s="28"/>
      <c r="BC971" s="28"/>
      <c r="BD971" s="28"/>
      <c r="BE971" s="28"/>
    </row>
    <row r="972" spans="1:57" s="23" customFormat="1" ht="14.25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3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  <c r="AI972" s="28"/>
      <c r="AJ972" s="28"/>
      <c r="AK972" s="28"/>
      <c r="AL972" s="28"/>
      <c r="AM972" s="28"/>
      <c r="AN972" s="28"/>
      <c r="AO972" s="28"/>
      <c r="AP972" s="28"/>
      <c r="AQ972" s="28"/>
      <c r="AR972" s="28"/>
      <c r="AS972" s="28"/>
      <c r="AT972" s="28"/>
      <c r="AU972" s="28"/>
      <c r="AV972" s="28"/>
      <c r="AW972" s="28"/>
      <c r="AX972" s="28"/>
      <c r="AY972" s="28"/>
      <c r="AZ972" s="28"/>
      <c r="BA972" s="28"/>
      <c r="BB972" s="28"/>
      <c r="BC972" s="28"/>
      <c r="BD972" s="28"/>
      <c r="BE972" s="28"/>
    </row>
    <row r="973" spans="1:57" s="23" customFormat="1" ht="14.25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3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  <c r="AH973" s="28"/>
      <c r="AI973" s="28"/>
      <c r="AJ973" s="28"/>
      <c r="AK973" s="28"/>
      <c r="AL973" s="28"/>
      <c r="AM973" s="28"/>
      <c r="AN973" s="28"/>
      <c r="AO973" s="28"/>
      <c r="AP973" s="28"/>
      <c r="AQ973" s="28"/>
      <c r="AR973" s="28"/>
      <c r="AS973" s="28"/>
      <c r="AT973" s="28"/>
      <c r="AU973" s="28"/>
      <c r="AV973" s="28"/>
      <c r="AW973" s="28"/>
      <c r="AX973" s="28"/>
      <c r="AY973" s="28"/>
      <c r="AZ973" s="28"/>
      <c r="BA973" s="28"/>
      <c r="BB973" s="28"/>
      <c r="BC973" s="28"/>
      <c r="BD973" s="28"/>
      <c r="BE973" s="28"/>
    </row>
    <row r="974" spans="1:57" s="23" customFormat="1" ht="14.25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3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  <c r="AH974" s="28"/>
      <c r="AI974" s="28"/>
      <c r="AJ974" s="28"/>
      <c r="AK974" s="28"/>
      <c r="AL974" s="28"/>
      <c r="AM974" s="28"/>
      <c r="AN974" s="28"/>
      <c r="AO974" s="28"/>
      <c r="AP974" s="28"/>
      <c r="AQ974" s="28"/>
      <c r="AR974" s="28"/>
      <c r="AS974" s="28"/>
      <c r="AT974" s="28"/>
      <c r="AU974" s="28"/>
      <c r="AV974" s="28"/>
      <c r="AW974" s="28"/>
      <c r="AX974" s="28"/>
      <c r="AY974" s="28"/>
      <c r="AZ974" s="28"/>
      <c r="BA974" s="28"/>
      <c r="BB974" s="28"/>
      <c r="BC974" s="28"/>
      <c r="BD974" s="28"/>
      <c r="BE974" s="28"/>
    </row>
    <row r="975" spans="1:57" s="23" customFormat="1" ht="14.25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3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  <c r="AH975" s="28"/>
      <c r="AI975" s="28"/>
      <c r="AJ975" s="28"/>
      <c r="AK975" s="28"/>
      <c r="AL975" s="28"/>
      <c r="AM975" s="28"/>
      <c r="AN975" s="28"/>
      <c r="AO975" s="28"/>
      <c r="AP975" s="28"/>
      <c r="AQ975" s="28"/>
      <c r="AR975" s="28"/>
      <c r="AS975" s="28"/>
      <c r="AT975" s="28"/>
      <c r="AU975" s="28"/>
      <c r="AV975" s="28"/>
      <c r="AW975" s="28"/>
      <c r="AX975" s="28"/>
      <c r="AY975" s="28"/>
      <c r="AZ975" s="28"/>
      <c r="BA975" s="28"/>
      <c r="BB975" s="28"/>
      <c r="BC975" s="28"/>
      <c r="BD975" s="28"/>
      <c r="BE975" s="28"/>
    </row>
    <row r="976" spans="1:57" s="23" customFormat="1" ht="14.25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3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  <c r="AI976" s="28"/>
      <c r="AJ976" s="28"/>
      <c r="AK976" s="28"/>
      <c r="AL976" s="28"/>
      <c r="AM976" s="28"/>
      <c r="AN976" s="28"/>
      <c r="AO976" s="28"/>
      <c r="AP976" s="28"/>
      <c r="AQ976" s="28"/>
      <c r="AR976" s="28"/>
      <c r="AS976" s="28"/>
      <c r="AT976" s="28"/>
      <c r="AU976" s="28"/>
      <c r="AV976" s="28"/>
      <c r="AW976" s="28"/>
      <c r="AX976" s="28"/>
      <c r="AY976" s="28"/>
      <c r="AZ976" s="28"/>
      <c r="BA976" s="28"/>
      <c r="BB976" s="28"/>
      <c r="BC976" s="28"/>
      <c r="BD976" s="28"/>
      <c r="BE976" s="28"/>
    </row>
    <row r="977" spans="1:57" s="23" customFormat="1" ht="14.25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3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  <c r="AH977" s="28"/>
      <c r="AI977" s="28"/>
      <c r="AJ977" s="28"/>
      <c r="AK977" s="28"/>
      <c r="AL977" s="28"/>
      <c r="AM977" s="28"/>
      <c r="AN977" s="28"/>
      <c r="AO977" s="28"/>
      <c r="AP977" s="28"/>
      <c r="AQ977" s="28"/>
      <c r="AR977" s="28"/>
      <c r="AS977" s="28"/>
      <c r="AT977" s="28"/>
      <c r="AU977" s="28"/>
      <c r="AV977" s="28"/>
      <c r="AW977" s="28"/>
      <c r="AX977" s="28"/>
      <c r="AY977" s="28"/>
      <c r="AZ977" s="28"/>
      <c r="BA977" s="28"/>
      <c r="BB977" s="28"/>
      <c r="BC977" s="28"/>
      <c r="BD977" s="28"/>
      <c r="BE977" s="28"/>
    </row>
    <row r="978" spans="1:57" s="23" customFormat="1" ht="14.25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3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  <c r="AI978" s="28"/>
      <c r="AJ978" s="28"/>
      <c r="AK978" s="28"/>
      <c r="AL978" s="28"/>
      <c r="AM978" s="28"/>
      <c r="AN978" s="28"/>
      <c r="AO978" s="28"/>
      <c r="AP978" s="28"/>
      <c r="AQ978" s="28"/>
      <c r="AR978" s="28"/>
      <c r="AS978" s="28"/>
      <c r="AT978" s="28"/>
      <c r="AU978" s="28"/>
      <c r="AV978" s="28"/>
      <c r="AW978" s="28"/>
      <c r="AX978" s="28"/>
      <c r="AY978" s="28"/>
      <c r="AZ978" s="28"/>
      <c r="BA978" s="28"/>
      <c r="BB978" s="28"/>
      <c r="BC978" s="28"/>
      <c r="BD978" s="28"/>
      <c r="BE978" s="28"/>
    </row>
    <row r="979" spans="1:57" s="23" customFormat="1" ht="14.25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3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  <c r="AI979" s="28"/>
      <c r="AJ979" s="28"/>
      <c r="AK979" s="28"/>
      <c r="AL979" s="28"/>
      <c r="AM979" s="28"/>
      <c r="AN979" s="28"/>
      <c r="AO979" s="28"/>
      <c r="AP979" s="28"/>
      <c r="AQ979" s="28"/>
      <c r="AR979" s="28"/>
      <c r="AS979" s="28"/>
      <c r="AT979" s="28"/>
      <c r="AU979" s="28"/>
      <c r="AV979" s="28"/>
      <c r="AW979" s="28"/>
      <c r="AX979" s="28"/>
      <c r="AY979" s="28"/>
      <c r="AZ979" s="28"/>
      <c r="BA979" s="28"/>
      <c r="BB979" s="28"/>
      <c r="BC979" s="28"/>
      <c r="BD979" s="28"/>
      <c r="BE979" s="28"/>
    </row>
    <row r="980" spans="1:57" s="23" customFormat="1" ht="14.25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3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  <c r="AI980" s="28"/>
      <c r="AJ980" s="28"/>
      <c r="AK980" s="28"/>
      <c r="AL980" s="28"/>
      <c r="AM980" s="28"/>
      <c r="AN980" s="28"/>
      <c r="AO980" s="28"/>
      <c r="AP980" s="28"/>
      <c r="AQ980" s="28"/>
      <c r="AR980" s="28"/>
      <c r="AS980" s="28"/>
      <c r="AT980" s="28"/>
      <c r="AU980" s="28"/>
      <c r="AV980" s="28"/>
      <c r="AW980" s="28"/>
      <c r="AX980" s="28"/>
      <c r="AY980" s="28"/>
      <c r="AZ980" s="28"/>
      <c r="BA980" s="28"/>
      <c r="BB980" s="28"/>
      <c r="BC980" s="28"/>
      <c r="BD980" s="28"/>
      <c r="BE980" s="28"/>
    </row>
    <row r="981" spans="1:57" s="23" customFormat="1" ht="14.25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3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  <c r="AH981" s="28"/>
      <c r="AI981" s="28"/>
      <c r="AJ981" s="28"/>
      <c r="AK981" s="28"/>
      <c r="AL981" s="28"/>
      <c r="AM981" s="28"/>
      <c r="AN981" s="28"/>
      <c r="AO981" s="28"/>
      <c r="AP981" s="28"/>
      <c r="AQ981" s="28"/>
      <c r="AR981" s="28"/>
      <c r="AS981" s="28"/>
      <c r="AT981" s="28"/>
      <c r="AU981" s="28"/>
      <c r="AV981" s="28"/>
      <c r="AW981" s="28"/>
      <c r="AX981" s="28"/>
      <c r="AY981" s="28"/>
      <c r="AZ981" s="28"/>
      <c r="BA981" s="28"/>
      <c r="BB981" s="28"/>
      <c r="BC981" s="28"/>
      <c r="BD981" s="28"/>
      <c r="BE981" s="28"/>
    </row>
    <row r="982" spans="1:57" s="23" customFormat="1" ht="14.25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3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  <c r="AI982" s="28"/>
      <c r="AJ982" s="28"/>
      <c r="AK982" s="28"/>
      <c r="AL982" s="28"/>
      <c r="AM982" s="28"/>
      <c r="AN982" s="28"/>
      <c r="AO982" s="28"/>
      <c r="AP982" s="28"/>
      <c r="AQ982" s="28"/>
      <c r="AR982" s="28"/>
      <c r="AS982" s="28"/>
      <c r="AT982" s="28"/>
      <c r="AU982" s="28"/>
      <c r="AV982" s="28"/>
      <c r="AW982" s="28"/>
      <c r="AX982" s="28"/>
      <c r="AY982" s="28"/>
      <c r="AZ982" s="28"/>
      <c r="BA982" s="28"/>
      <c r="BB982" s="28"/>
      <c r="BC982" s="28"/>
      <c r="BD982" s="28"/>
      <c r="BE982" s="28"/>
    </row>
    <row r="983" spans="1:57" s="23" customFormat="1" ht="14.25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3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  <c r="AH983" s="28"/>
      <c r="AI983" s="28"/>
      <c r="AJ983" s="28"/>
      <c r="AK983" s="28"/>
      <c r="AL983" s="28"/>
      <c r="AM983" s="28"/>
      <c r="AN983" s="28"/>
      <c r="AO983" s="28"/>
      <c r="AP983" s="28"/>
      <c r="AQ983" s="28"/>
      <c r="AR983" s="28"/>
      <c r="AS983" s="28"/>
      <c r="AT983" s="28"/>
      <c r="AU983" s="28"/>
      <c r="AV983" s="28"/>
      <c r="AW983" s="28"/>
      <c r="AX983" s="28"/>
      <c r="AY983" s="28"/>
      <c r="AZ983" s="28"/>
      <c r="BA983" s="28"/>
      <c r="BB983" s="28"/>
      <c r="BC983" s="28"/>
      <c r="BD983" s="28"/>
      <c r="BE983" s="28"/>
    </row>
    <row r="984" spans="1:57" s="23" customFormat="1" ht="14.25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3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  <c r="AH984" s="28"/>
      <c r="AI984" s="28"/>
      <c r="AJ984" s="28"/>
      <c r="AK984" s="28"/>
      <c r="AL984" s="28"/>
      <c r="AM984" s="28"/>
      <c r="AN984" s="28"/>
      <c r="AO984" s="28"/>
      <c r="AP984" s="28"/>
      <c r="AQ984" s="28"/>
      <c r="AR984" s="28"/>
      <c r="AS984" s="28"/>
      <c r="AT984" s="28"/>
      <c r="AU984" s="28"/>
      <c r="AV984" s="28"/>
      <c r="AW984" s="28"/>
      <c r="AX984" s="28"/>
      <c r="AY984" s="28"/>
      <c r="AZ984" s="28"/>
      <c r="BA984" s="28"/>
      <c r="BB984" s="28"/>
      <c r="BC984" s="28"/>
      <c r="BD984" s="28"/>
      <c r="BE984" s="28"/>
    </row>
    <row r="985" spans="1:57" s="23" customFormat="1" ht="14.25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3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28"/>
      <c r="AH985" s="28"/>
      <c r="AI985" s="28"/>
      <c r="AJ985" s="28"/>
      <c r="AK985" s="28"/>
      <c r="AL985" s="28"/>
      <c r="AM985" s="28"/>
      <c r="AN985" s="28"/>
      <c r="AO985" s="28"/>
      <c r="AP985" s="28"/>
      <c r="AQ985" s="28"/>
      <c r="AR985" s="28"/>
      <c r="AS985" s="28"/>
      <c r="AT985" s="28"/>
      <c r="AU985" s="28"/>
      <c r="AV985" s="28"/>
      <c r="AW985" s="28"/>
      <c r="AX985" s="28"/>
      <c r="AY985" s="28"/>
      <c r="AZ985" s="28"/>
      <c r="BA985" s="28"/>
      <c r="BB985" s="28"/>
      <c r="BC985" s="28"/>
      <c r="BD985" s="28"/>
      <c r="BE985" s="28"/>
    </row>
    <row r="986" spans="1:57" s="23" customFormat="1" ht="14.25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3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28"/>
      <c r="AH986" s="28"/>
      <c r="AI986" s="28"/>
      <c r="AJ986" s="28"/>
      <c r="AK986" s="28"/>
      <c r="AL986" s="28"/>
      <c r="AM986" s="28"/>
      <c r="AN986" s="28"/>
      <c r="AO986" s="28"/>
      <c r="AP986" s="28"/>
      <c r="AQ986" s="28"/>
      <c r="AR986" s="28"/>
      <c r="AS986" s="28"/>
      <c r="AT986" s="28"/>
      <c r="AU986" s="28"/>
      <c r="AV986" s="28"/>
      <c r="AW986" s="28"/>
      <c r="AX986" s="28"/>
      <c r="AY986" s="28"/>
      <c r="AZ986" s="28"/>
      <c r="BA986" s="28"/>
      <c r="BB986" s="28"/>
      <c r="BC986" s="28"/>
      <c r="BD986" s="28"/>
      <c r="BE986" s="28"/>
    </row>
    <row r="987" spans="1:57" s="23" customFormat="1" ht="14.25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3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28"/>
      <c r="AH987" s="28"/>
      <c r="AI987" s="28"/>
      <c r="AJ987" s="28"/>
      <c r="AK987" s="28"/>
      <c r="AL987" s="28"/>
      <c r="AM987" s="28"/>
      <c r="AN987" s="28"/>
      <c r="AO987" s="28"/>
      <c r="AP987" s="28"/>
      <c r="AQ987" s="28"/>
      <c r="AR987" s="28"/>
      <c r="AS987" s="28"/>
      <c r="AT987" s="28"/>
      <c r="AU987" s="28"/>
      <c r="AV987" s="28"/>
      <c r="AW987" s="28"/>
      <c r="AX987" s="28"/>
      <c r="AY987" s="28"/>
      <c r="AZ987" s="28"/>
      <c r="BA987" s="28"/>
      <c r="BB987" s="28"/>
      <c r="BC987" s="28"/>
      <c r="BD987" s="28"/>
      <c r="BE987" s="28"/>
    </row>
    <row r="988" spans="1:57" s="23" customFormat="1" ht="14.25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3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  <c r="AH988" s="28"/>
      <c r="AI988" s="28"/>
      <c r="AJ988" s="28"/>
      <c r="AK988" s="28"/>
      <c r="AL988" s="28"/>
      <c r="AM988" s="28"/>
      <c r="AN988" s="28"/>
      <c r="AO988" s="28"/>
      <c r="AP988" s="28"/>
      <c r="AQ988" s="28"/>
      <c r="AR988" s="28"/>
      <c r="AS988" s="28"/>
      <c r="AT988" s="28"/>
      <c r="AU988" s="28"/>
      <c r="AV988" s="28"/>
      <c r="AW988" s="28"/>
      <c r="AX988" s="28"/>
      <c r="AY988" s="28"/>
      <c r="AZ988" s="28"/>
      <c r="BA988" s="28"/>
      <c r="BB988" s="28"/>
      <c r="BC988" s="28"/>
      <c r="BD988" s="28"/>
      <c r="BE988" s="28"/>
    </row>
    <row r="989" spans="1:57" s="23" customFormat="1" ht="14.25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3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  <c r="AH989" s="28"/>
      <c r="AI989" s="28"/>
      <c r="AJ989" s="28"/>
      <c r="AK989" s="28"/>
      <c r="AL989" s="28"/>
      <c r="AM989" s="28"/>
      <c r="AN989" s="28"/>
      <c r="AO989" s="28"/>
      <c r="AP989" s="28"/>
      <c r="AQ989" s="28"/>
      <c r="AR989" s="28"/>
      <c r="AS989" s="28"/>
      <c r="AT989" s="28"/>
      <c r="AU989" s="28"/>
      <c r="AV989" s="28"/>
      <c r="AW989" s="28"/>
      <c r="AX989" s="28"/>
      <c r="AY989" s="28"/>
      <c r="AZ989" s="28"/>
      <c r="BA989" s="28"/>
      <c r="BB989" s="28"/>
      <c r="BC989" s="28"/>
      <c r="BD989" s="28"/>
      <c r="BE989" s="28"/>
    </row>
    <row r="990" spans="1:57" s="23" customFormat="1" ht="14.25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3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28"/>
      <c r="AH990" s="28"/>
      <c r="AI990" s="28"/>
      <c r="AJ990" s="28"/>
      <c r="AK990" s="28"/>
      <c r="AL990" s="28"/>
      <c r="AM990" s="28"/>
      <c r="AN990" s="28"/>
      <c r="AO990" s="28"/>
      <c r="AP990" s="28"/>
      <c r="AQ990" s="28"/>
      <c r="AR990" s="28"/>
      <c r="AS990" s="28"/>
      <c r="AT990" s="28"/>
      <c r="AU990" s="28"/>
      <c r="AV990" s="28"/>
      <c r="AW990" s="28"/>
      <c r="AX990" s="28"/>
      <c r="AY990" s="28"/>
      <c r="AZ990" s="28"/>
      <c r="BA990" s="28"/>
      <c r="BB990" s="28"/>
      <c r="BC990" s="28"/>
      <c r="BD990" s="28"/>
      <c r="BE990" s="28"/>
    </row>
    <row r="991" spans="1:57" s="23" customFormat="1" ht="14.25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3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28"/>
      <c r="AH991" s="28"/>
      <c r="AI991" s="28"/>
      <c r="AJ991" s="28"/>
      <c r="AK991" s="28"/>
      <c r="AL991" s="28"/>
      <c r="AM991" s="28"/>
      <c r="AN991" s="28"/>
      <c r="AO991" s="28"/>
      <c r="AP991" s="28"/>
      <c r="AQ991" s="28"/>
      <c r="AR991" s="28"/>
      <c r="AS991" s="28"/>
      <c r="AT991" s="28"/>
      <c r="AU991" s="28"/>
      <c r="AV991" s="28"/>
      <c r="AW991" s="28"/>
      <c r="AX991" s="28"/>
      <c r="AY991" s="28"/>
      <c r="AZ991" s="28"/>
      <c r="BA991" s="28"/>
      <c r="BB991" s="28"/>
      <c r="BC991" s="28"/>
      <c r="BD991" s="28"/>
      <c r="BE991" s="28"/>
    </row>
    <row r="992" spans="1:57" s="23" customFormat="1" ht="14.25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3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28"/>
      <c r="AH992" s="28"/>
      <c r="AI992" s="28"/>
      <c r="AJ992" s="28"/>
      <c r="AK992" s="28"/>
      <c r="AL992" s="28"/>
      <c r="AM992" s="28"/>
      <c r="AN992" s="28"/>
      <c r="AO992" s="28"/>
      <c r="AP992" s="28"/>
      <c r="AQ992" s="28"/>
      <c r="AR992" s="28"/>
      <c r="AS992" s="28"/>
      <c r="AT992" s="28"/>
      <c r="AU992" s="28"/>
      <c r="AV992" s="28"/>
      <c r="AW992" s="28"/>
      <c r="AX992" s="28"/>
      <c r="AY992" s="28"/>
      <c r="AZ992" s="28"/>
      <c r="BA992" s="28"/>
      <c r="BB992" s="28"/>
      <c r="BC992" s="28"/>
      <c r="BD992" s="28"/>
      <c r="BE992" s="28"/>
    </row>
    <row r="993" spans="1:57" s="23" customFormat="1" ht="14.25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3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28"/>
      <c r="AH993" s="28"/>
      <c r="AI993" s="28"/>
      <c r="AJ993" s="28"/>
      <c r="AK993" s="28"/>
      <c r="AL993" s="28"/>
      <c r="AM993" s="28"/>
      <c r="AN993" s="28"/>
      <c r="AO993" s="28"/>
      <c r="AP993" s="28"/>
      <c r="AQ993" s="28"/>
      <c r="AR993" s="28"/>
      <c r="AS993" s="28"/>
      <c r="AT993" s="28"/>
      <c r="AU993" s="28"/>
      <c r="AV993" s="28"/>
      <c r="AW993" s="28"/>
      <c r="AX993" s="28"/>
      <c r="AY993" s="28"/>
      <c r="AZ993" s="28"/>
      <c r="BA993" s="28"/>
      <c r="BB993" s="28"/>
      <c r="BC993" s="28"/>
      <c r="BD993" s="28"/>
      <c r="BE993" s="28"/>
    </row>
    <row r="994" spans="1:57" s="23" customFormat="1" ht="14.25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3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28"/>
      <c r="AH994" s="28"/>
      <c r="AI994" s="28"/>
      <c r="AJ994" s="28"/>
      <c r="AK994" s="28"/>
      <c r="AL994" s="28"/>
      <c r="AM994" s="28"/>
      <c r="AN994" s="28"/>
      <c r="AO994" s="28"/>
      <c r="AP994" s="28"/>
      <c r="AQ994" s="28"/>
      <c r="AR994" s="28"/>
      <c r="AS994" s="28"/>
      <c r="AT994" s="28"/>
      <c r="AU994" s="28"/>
      <c r="AV994" s="28"/>
      <c r="AW994" s="28"/>
      <c r="AX994" s="28"/>
      <c r="AY994" s="28"/>
      <c r="AZ994" s="28"/>
      <c r="BA994" s="28"/>
      <c r="BB994" s="28"/>
      <c r="BC994" s="28"/>
      <c r="BD994" s="28"/>
      <c r="BE994" s="28"/>
    </row>
    <row r="995" spans="1:57" s="23" customFormat="1" ht="14.25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3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28"/>
      <c r="AH995" s="28"/>
      <c r="AI995" s="28"/>
      <c r="AJ995" s="28"/>
      <c r="AK995" s="28"/>
      <c r="AL995" s="28"/>
      <c r="AM995" s="28"/>
      <c r="AN995" s="28"/>
      <c r="AO995" s="28"/>
      <c r="AP995" s="28"/>
      <c r="AQ995" s="28"/>
      <c r="AR995" s="28"/>
      <c r="AS995" s="28"/>
      <c r="AT995" s="28"/>
      <c r="AU995" s="28"/>
      <c r="AV995" s="28"/>
      <c r="AW995" s="28"/>
      <c r="AX995" s="28"/>
      <c r="AY995" s="28"/>
      <c r="AZ995" s="28"/>
      <c r="BA995" s="28"/>
      <c r="BB995" s="28"/>
      <c r="BC995" s="28"/>
      <c r="BD995" s="28"/>
      <c r="BE995" s="28"/>
    </row>
    <row r="996" spans="1:57" s="23" customFormat="1" ht="14.25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3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  <c r="AG996" s="28"/>
      <c r="AH996" s="28"/>
      <c r="AI996" s="28"/>
      <c r="AJ996" s="28"/>
      <c r="AK996" s="28"/>
      <c r="AL996" s="28"/>
      <c r="AM996" s="28"/>
      <c r="AN996" s="28"/>
      <c r="AO996" s="28"/>
      <c r="AP996" s="28"/>
      <c r="AQ996" s="28"/>
      <c r="AR996" s="28"/>
      <c r="AS996" s="28"/>
      <c r="AT996" s="28"/>
      <c r="AU996" s="28"/>
      <c r="AV996" s="28"/>
      <c r="AW996" s="28"/>
      <c r="AX996" s="28"/>
      <c r="AY996" s="28"/>
      <c r="AZ996" s="28"/>
      <c r="BA996" s="28"/>
      <c r="BB996" s="28"/>
      <c r="BC996" s="28"/>
      <c r="BD996" s="28"/>
      <c r="BE996" s="28"/>
    </row>
    <row r="997" spans="1:57" s="23" customFormat="1" ht="14.25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3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28"/>
      <c r="AH997" s="28"/>
      <c r="AI997" s="28"/>
      <c r="AJ997" s="28"/>
      <c r="AK997" s="28"/>
      <c r="AL997" s="28"/>
      <c r="AM997" s="28"/>
      <c r="AN997" s="28"/>
      <c r="AO997" s="28"/>
      <c r="AP997" s="28"/>
      <c r="AQ997" s="28"/>
      <c r="AR997" s="28"/>
      <c r="AS997" s="28"/>
      <c r="AT997" s="28"/>
      <c r="AU997" s="28"/>
      <c r="AV997" s="28"/>
      <c r="AW997" s="28"/>
      <c r="AX997" s="28"/>
      <c r="AY997" s="28"/>
      <c r="AZ997" s="28"/>
      <c r="BA997" s="28"/>
      <c r="BB997" s="28"/>
      <c r="BC997" s="28"/>
      <c r="BD997" s="28"/>
      <c r="BE997" s="28"/>
    </row>
    <row r="998" spans="1:57" s="23" customFormat="1" ht="14.25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3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28"/>
      <c r="AH998" s="28"/>
      <c r="AI998" s="28"/>
      <c r="AJ998" s="28"/>
      <c r="AK998" s="28"/>
      <c r="AL998" s="28"/>
      <c r="AM998" s="28"/>
      <c r="AN998" s="28"/>
      <c r="AO998" s="28"/>
      <c r="AP998" s="28"/>
      <c r="AQ998" s="28"/>
      <c r="AR998" s="28"/>
      <c r="AS998" s="28"/>
      <c r="AT998" s="28"/>
      <c r="AU998" s="28"/>
      <c r="AV998" s="28"/>
      <c r="AW998" s="28"/>
      <c r="AX998" s="28"/>
      <c r="AY998" s="28"/>
      <c r="AZ998" s="28"/>
      <c r="BA998" s="28"/>
      <c r="BB998" s="28"/>
      <c r="BC998" s="28"/>
      <c r="BD998" s="28"/>
      <c r="BE998" s="28"/>
    </row>
    <row r="999" spans="1:57" s="23" customFormat="1" ht="14.25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3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  <c r="AG999" s="28"/>
      <c r="AH999" s="28"/>
      <c r="AI999" s="28"/>
      <c r="AJ999" s="28"/>
      <c r="AK999" s="28"/>
      <c r="AL999" s="28"/>
      <c r="AM999" s="28"/>
      <c r="AN999" s="28"/>
      <c r="AO999" s="28"/>
      <c r="AP999" s="28"/>
      <c r="AQ999" s="28"/>
      <c r="AR999" s="28"/>
      <c r="AS999" s="28"/>
      <c r="AT999" s="28"/>
      <c r="AU999" s="28"/>
      <c r="AV999" s="28"/>
      <c r="AW999" s="28"/>
      <c r="AX999" s="28"/>
      <c r="AY999" s="28"/>
      <c r="AZ999" s="28"/>
      <c r="BA999" s="28"/>
      <c r="BB999" s="28"/>
      <c r="BC999" s="28"/>
      <c r="BD999" s="28"/>
      <c r="BE999" s="28"/>
    </row>
    <row r="1000" spans="1:57" s="23" customFormat="1" ht="14.25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3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  <c r="AG1000" s="28"/>
      <c r="AH1000" s="28"/>
      <c r="AI1000" s="28"/>
      <c r="AJ1000" s="28"/>
      <c r="AK1000" s="28"/>
      <c r="AL1000" s="28"/>
      <c r="AM1000" s="28"/>
      <c r="AN1000" s="28"/>
      <c r="AO1000" s="28"/>
      <c r="AP1000" s="28"/>
      <c r="AQ1000" s="28"/>
      <c r="AR1000" s="28"/>
      <c r="AS1000" s="28"/>
      <c r="AT1000" s="28"/>
      <c r="AU1000" s="28"/>
      <c r="AV1000" s="28"/>
      <c r="AW1000" s="28"/>
      <c r="AX1000" s="28"/>
      <c r="AY1000" s="28"/>
      <c r="AZ1000" s="28"/>
      <c r="BA1000" s="28"/>
      <c r="BB1000" s="28"/>
      <c r="BC1000" s="28"/>
      <c r="BD1000" s="28"/>
      <c r="BE1000" s="28"/>
    </row>
    <row r="1001" spans="1:57" s="23" customFormat="1" ht="14.25">
      <c r="A1001" s="28"/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3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  <c r="AF1001" s="28"/>
      <c r="AG1001" s="28"/>
      <c r="AH1001" s="28"/>
      <c r="AI1001" s="28"/>
      <c r="AJ1001" s="28"/>
      <c r="AK1001" s="28"/>
      <c r="AL1001" s="28"/>
      <c r="AM1001" s="28"/>
      <c r="AN1001" s="28"/>
      <c r="AO1001" s="28"/>
      <c r="AP1001" s="28"/>
      <c r="AQ1001" s="28"/>
      <c r="AR1001" s="28"/>
      <c r="AS1001" s="28"/>
      <c r="AT1001" s="28"/>
      <c r="AU1001" s="28"/>
      <c r="AV1001" s="28"/>
      <c r="AW1001" s="28"/>
      <c r="AX1001" s="28"/>
      <c r="AY1001" s="28"/>
      <c r="AZ1001" s="28"/>
      <c r="BA1001" s="28"/>
      <c r="BB1001" s="28"/>
      <c r="BC1001" s="28"/>
      <c r="BD1001" s="28"/>
      <c r="BE1001" s="28"/>
    </row>
    <row r="1002" spans="1:57" s="23" customFormat="1" ht="14.25">
      <c r="A1002" s="28"/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3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  <c r="AF1002" s="28"/>
      <c r="AG1002" s="28"/>
      <c r="AH1002" s="28"/>
      <c r="AI1002" s="28"/>
      <c r="AJ1002" s="28"/>
      <c r="AK1002" s="28"/>
      <c r="AL1002" s="28"/>
      <c r="AM1002" s="28"/>
      <c r="AN1002" s="28"/>
      <c r="AO1002" s="28"/>
      <c r="AP1002" s="28"/>
      <c r="AQ1002" s="28"/>
      <c r="AR1002" s="28"/>
      <c r="AS1002" s="28"/>
      <c r="AT1002" s="28"/>
      <c r="AU1002" s="28"/>
      <c r="AV1002" s="28"/>
      <c r="AW1002" s="28"/>
      <c r="AX1002" s="28"/>
      <c r="AY1002" s="28"/>
      <c r="AZ1002" s="28"/>
      <c r="BA1002" s="28"/>
      <c r="BB1002" s="28"/>
      <c r="BC1002" s="28"/>
      <c r="BD1002" s="28"/>
      <c r="BE1002" s="28"/>
    </row>
    <row r="1003" spans="1:57" s="23" customFormat="1" ht="14.25">
      <c r="A1003" s="28"/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3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28"/>
      <c r="AD1003" s="28"/>
      <c r="AE1003" s="28"/>
      <c r="AF1003" s="28"/>
      <c r="AG1003" s="28"/>
      <c r="AH1003" s="28"/>
      <c r="AI1003" s="28"/>
      <c r="AJ1003" s="28"/>
      <c r="AK1003" s="28"/>
      <c r="AL1003" s="28"/>
      <c r="AM1003" s="28"/>
      <c r="AN1003" s="28"/>
      <c r="AO1003" s="28"/>
      <c r="AP1003" s="28"/>
      <c r="AQ1003" s="28"/>
      <c r="AR1003" s="28"/>
      <c r="AS1003" s="28"/>
      <c r="AT1003" s="28"/>
      <c r="AU1003" s="28"/>
      <c r="AV1003" s="28"/>
      <c r="AW1003" s="28"/>
      <c r="AX1003" s="28"/>
      <c r="AY1003" s="28"/>
      <c r="AZ1003" s="28"/>
      <c r="BA1003" s="28"/>
      <c r="BB1003" s="28"/>
      <c r="BC1003" s="28"/>
      <c r="BD1003" s="28"/>
      <c r="BE1003" s="28"/>
    </row>
    <row r="1004" spans="1:57" s="23" customFormat="1" ht="14.25">
      <c r="A1004" s="28"/>
      <c r="B1004" s="28"/>
      <c r="C1004" s="28"/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3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28"/>
      <c r="AC1004" s="28"/>
      <c r="AD1004" s="28"/>
      <c r="AE1004" s="28"/>
      <c r="AF1004" s="28"/>
      <c r="AG1004" s="28"/>
      <c r="AH1004" s="28"/>
      <c r="AI1004" s="28"/>
      <c r="AJ1004" s="28"/>
      <c r="AK1004" s="28"/>
      <c r="AL1004" s="28"/>
      <c r="AM1004" s="28"/>
      <c r="AN1004" s="28"/>
      <c r="AO1004" s="28"/>
      <c r="AP1004" s="28"/>
      <c r="AQ1004" s="28"/>
      <c r="AR1004" s="28"/>
      <c r="AS1004" s="28"/>
      <c r="AT1004" s="28"/>
      <c r="AU1004" s="28"/>
      <c r="AV1004" s="28"/>
      <c r="AW1004" s="28"/>
      <c r="AX1004" s="28"/>
      <c r="AY1004" s="28"/>
      <c r="AZ1004" s="28"/>
      <c r="BA1004" s="28"/>
      <c r="BB1004" s="28"/>
      <c r="BC1004" s="28"/>
      <c r="BD1004" s="28"/>
      <c r="BE1004" s="28"/>
    </row>
    <row r="1005" spans="1:57" s="23" customFormat="1" ht="14.25">
      <c r="A1005" s="28"/>
      <c r="B1005" s="28"/>
      <c r="C1005" s="28"/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38"/>
      <c r="R1005" s="28"/>
      <c r="S1005" s="28"/>
      <c r="T1005" s="28"/>
      <c r="U1005" s="28"/>
      <c r="V1005" s="28"/>
      <c r="W1005" s="28"/>
      <c r="X1005" s="28"/>
      <c r="Y1005" s="28"/>
      <c r="Z1005" s="28"/>
      <c r="AA1005" s="28"/>
      <c r="AB1005" s="28"/>
      <c r="AC1005" s="28"/>
      <c r="AD1005" s="28"/>
      <c r="AE1005" s="28"/>
      <c r="AF1005" s="28"/>
      <c r="AG1005" s="28"/>
      <c r="AH1005" s="28"/>
      <c r="AI1005" s="28"/>
      <c r="AJ1005" s="28"/>
      <c r="AK1005" s="28"/>
      <c r="AL1005" s="28"/>
      <c r="AM1005" s="28"/>
      <c r="AN1005" s="28"/>
      <c r="AO1005" s="28"/>
      <c r="AP1005" s="28"/>
      <c r="AQ1005" s="28"/>
      <c r="AR1005" s="28"/>
      <c r="AS1005" s="28"/>
      <c r="AT1005" s="28"/>
      <c r="AU1005" s="28"/>
      <c r="AV1005" s="28"/>
      <c r="AW1005" s="28"/>
      <c r="AX1005" s="28"/>
      <c r="AY1005" s="28"/>
      <c r="AZ1005" s="28"/>
      <c r="BA1005" s="28"/>
      <c r="BB1005" s="28"/>
      <c r="BC1005" s="28"/>
      <c r="BD1005" s="28"/>
      <c r="BE1005" s="28"/>
    </row>
    <row r="1006" spans="1:57" s="23" customFormat="1" ht="14.25">
      <c r="A1006" s="28"/>
      <c r="B1006" s="28"/>
      <c r="C1006" s="28"/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3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  <c r="AB1006" s="28"/>
      <c r="AC1006" s="28"/>
      <c r="AD1006" s="28"/>
      <c r="AE1006" s="28"/>
      <c r="AF1006" s="28"/>
      <c r="AG1006" s="28"/>
      <c r="AH1006" s="28"/>
      <c r="AI1006" s="28"/>
      <c r="AJ1006" s="28"/>
      <c r="AK1006" s="28"/>
      <c r="AL1006" s="28"/>
      <c r="AM1006" s="28"/>
      <c r="AN1006" s="28"/>
      <c r="AO1006" s="28"/>
      <c r="AP1006" s="28"/>
      <c r="AQ1006" s="28"/>
      <c r="AR1006" s="28"/>
      <c r="AS1006" s="28"/>
      <c r="AT1006" s="28"/>
      <c r="AU1006" s="28"/>
      <c r="AV1006" s="28"/>
      <c r="AW1006" s="28"/>
      <c r="AX1006" s="28"/>
      <c r="AY1006" s="28"/>
      <c r="AZ1006" s="28"/>
      <c r="BA1006" s="28"/>
      <c r="BB1006" s="28"/>
      <c r="BC1006" s="28"/>
      <c r="BD1006" s="28"/>
      <c r="BE1006" s="28"/>
    </row>
    <row r="1007" spans="1:57" s="23" customFormat="1" ht="14.25">
      <c r="A1007" s="28"/>
      <c r="B1007" s="28"/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38"/>
      <c r="R1007" s="28"/>
      <c r="S1007" s="28"/>
      <c r="T1007" s="28"/>
      <c r="U1007" s="28"/>
      <c r="V1007" s="28"/>
      <c r="W1007" s="28"/>
      <c r="X1007" s="28"/>
      <c r="Y1007" s="28"/>
      <c r="Z1007" s="28"/>
      <c r="AA1007" s="28"/>
      <c r="AB1007" s="28"/>
      <c r="AC1007" s="28"/>
      <c r="AD1007" s="28"/>
      <c r="AE1007" s="28"/>
      <c r="AF1007" s="28"/>
      <c r="AG1007" s="28"/>
      <c r="AH1007" s="28"/>
      <c r="AI1007" s="28"/>
      <c r="AJ1007" s="28"/>
      <c r="AK1007" s="28"/>
      <c r="AL1007" s="28"/>
      <c r="AM1007" s="28"/>
      <c r="AN1007" s="28"/>
      <c r="AO1007" s="28"/>
      <c r="AP1007" s="28"/>
      <c r="AQ1007" s="28"/>
      <c r="AR1007" s="28"/>
      <c r="AS1007" s="28"/>
      <c r="AT1007" s="28"/>
      <c r="AU1007" s="28"/>
      <c r="AV1007" s="28"/>
      <c r="AW1007" s="28"/>
      <c r="AX1007" s="28"/>
      <c r="AY1007" s="28"/>
      <c r="AZ1007" s="28"/>
      <c r="BA1007" s="28"/>
      <c r="BB1007" s="28"/>
      <c r="BC1007" s="28"/>
      <c r="BD1007" s="28"/>
      <c r="BE1007" s="28"/>
    </row>
    <row r="1008" spans="1:57" s="23" customFormat="1" ht="14.25">
      <c r="A1008" s="28"/>
      <c r="B1008" s="28"/>
      <c r="C1008" s="28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38"/>
      <c r="R1008" s="28"/>
      <c r="S1008" s="28"/>
      <c r="T1008" s="28"/>
      <c r="U1008" s="28"/>
      <c r="V1008" s="28"/>
      <c r="W1008" s="28"/>
      <c r="X1008" s="28"/>
      <c r="Y1008" s="28"/>
      <c r="Z1008" s="28"/>
      <c r="AA1008" s="28"/>
      <c r="AB1008" s="28"/>
      <c r="AC1008" s="28"/>
      <c r="AD1008" s="28"/>
      <c r="AE1008" s="28"/>
      <c r="AF1008" s="28"/>
      <c r="AG1008" s="28"/>
      <c r="AH1008" s="28"/>
      <c r="AI1008" s="28"/>
      <c r="AJ1008" s="28"/>
      <c r="AK1008" s="28"/>
      <c r="AL1008" s="28"/>
      <c r="AM1008" s="28"/>
      <c r="AN1008" s="28"/>
      <c r="AO1008" s="28"/>
      <c r="AP1008" s="28"/>
      <c r="AQ1008" s="28"/>
      <c r="AR1008" s="28"/>
      <c r="AS1008" s="28"/>
      <c r="AT1008" s="28"/>
      <c r="AU1008" s="28"/>
      <c r="AV1008" s="28"/>
      <c r="AW1008" s="28"/>
      <c r="AX1008" s="28"/>
      <c r="AY1008" s="28"/>
      <c r="AZ1008" s="28"/>
      <c r="BA1008" s="28"/>
      <c r="BB1008" s="28"/>
      <c r="BC1008" s="28"/>
      <c r="BD1008" s="28"/>
      <c r="BE1008" s="28"/>
    </row>
    <row r="1009" spans="1:57" s="23" customFormat="1" ht="14.25">
      <c r="A1009" s="28"/>
      <c r="B1009" s="28"/>
      <c r="C1009" s="28"/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38"/>
      <c r="R1009" s="28"/>
      <c r="S1009" s="28"/>
      <c r="T1009" s="28"/>
      <c r="U1009" s="28"/>
      <c r="V1009" s="28"/>
      <c r="W1009" s="28"/>
      <c r="X1009" s="28"/>
      <c r="Y1009" s="28"/>
      <c r="Z1009" s="28"/>
      <c r="AA1009" s="28"/>
      <c r="AB1009" s="28"/>
      <c r="AC1009" s="28"/>
      <c r="AD1009" s="28"/>
      <c r="AE1009" s="28"/>
      <c r="AF1009" s="28"/>
      <c r="AG1009" s="28"/>
      <c r="AH1009" s="28"/>
      <c r="AI1009" s="28"/>
      <c r="AJ1009" s="28"/>
      <c r="AK1009" s="28"/>
      <c r="AL1009" s="28"/>
      <c r="AM1009" s="28"/>
      <c r="AN1009" s="28"/>
      <c r="AO1009" s="28"/>
      <c r="AP1009" s="28"/>
      <c r="AQ1009" s="28"/>
      <c r="AR1009" s="28"/>
      <c r="AS1009" s="28"/>
      <c r="AT1009" s="28"/>
      <c r="AU1009" s="28"/>
      <c r="AV1009" s="28"/>
      <c r="AW1009" s="28"/>
      <c r="AX1009" s="28"/>
      <c r="AY1009" s="28"/>
      <c r="AZ1009" s="28"/>
      <c r="BA1009" s="28"/>
      <c r="BB1009" s="28"/>
      <c r="BC1009" s="28"/>
      <c r="BD1009" s="28"/>
      <c r="BE1009" s="28"/>
    </row>
    <row r="1010" spans="1:57" s="23" customFormat="1" ht="14.25">
      <c r="A1010" s="28"/>
      <c r="B1010" s="28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38"/>
      <c r="R1010" s="28"/>
      <c r="S1010" s="28"/>
      <c r="T1010" s="28"/>
      <c r="U1010" s="28"/>
      <c r="V1010" s="28"/>
      <c r="W1010" s="28"/>
      <c r="X1010" s="28"/>
      <c r="Y1010" s="28"/>
      <c r="Z1010" s="28"/>
      <c r="AA1010" s="28"/>
      <c r="AB1010" s="28"/>
      <c r="AC1010" s="28"/>
      <c r="AD1010" s="28"/>
      <c r="AE1010" s="28"/>
      <c r="AF1010" s="28"/>
      <c r="AG1010" s="28"/>
      <c r="AH1010" s="28"/>
      <c r="AI1010" s="28"/>
      <c r="AJ1010" s="28"/>
      <c r="AK1010" s="28"/>
      <c r="AL1010" s="28"/>
      <c r="AM1010" s="28"/>
      <c r="AN1010" s="28"/>
      <c r="AO1010" s="28"/>
      <c r="AP1010" s="28"/>
      <c r="AQ1010" s="28"/>
      <c r="AR1010" s="28"/>
      <c r="AS1010" s="28"/>
      <c r="AT1010" s="28"/>
      <c r="AU1010" s="28"/>
      <c r="AV1010" s="28"/>
      <c r="AW1010" s="28"/>
      <c r="AX1010" s="28"/>
      <c r="AY1010" s="28"/>
      <c r="AZ1010" s="28"/>
      <c r="BA1010" s="28"/>
      <c r="BB1010" s="28"/>
      <c r="BC1010" s="28"/>
      <c r="BD1010" s="28"/>
      <c r="BE1010" s="28"/>
    </row>
    <row r="1011" spans="1:57" s="23" customFormat="1" ht="14.25">
      <c r="A1011" s="28"/>
      <c r="B1011" s="28"/>
      <c r="C1011" s="28"/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38"/>
      <c r="R1011" s="28"/>
      <c r="S1011" s="28"/>
      <c r="T1011" s="28"/>
      <c r="U1011" s="28"/>
      <c r="V1011" s="28"/>
      <c r="W1011" s="28"/>
      <c r="X1011" s="28"/>
      <c r="Y1011" s="28"/>
      <c r="Z1011" s="28"/>
      <c r="AA1011" s="28"/>
      <c r="AB1011" s="28"/>
      <c r="AC1011" s="28"/>
      <c r="AD1011" s="28"/>
      <c r="AE1011" s="28"/>
      <c r="AF1011" s="28"/>
      <c r="AG1011" s="28"/>
      <c r="AH1011" s="28"/>
      <c r="AI1011" s="28"/>
      <c r="AJ1011" s="28"/>
      <c r="AK1011" s="28"/>
      <c r="AL1011" s="28"/>
      <c r="AM1011" s="28"/>
      <c r="AN1011" s="28"/>
      <c r="AO1011" s="28"/>
      <c r="AP1011" s="28"/>
      <c r="AQ1011" s="28"/>
      <c r="AR1011" s="28"/>
      <c r="AS1011" s="28"/>
      <c r="AT1011" s="28"/>
      <c r="AU1011" s="28"/>
      <c r="AV1011" s="28"/>
      <c r="AW1011" s="28"/>
      <c r="AX1011" s="28"/>
      <c r="AY1011" s="28"/>
      <c r="AZ1011" s="28"/>
      <c r="BA1011" s="28"/>
      <c r="BB1011" s="28"/>
      <c r="BC1011" s="28"/>
      <c r="BD1011" s="28"/>
      <c r="BE1011" s="28"/>
    </row>
    <row r="1012" spans="1:57" s="23" customFormat="1" ht="14.25">
      <c r="A1012" s="28"/>
      <c r="B1012" s="28"/>
      <c r="C1012" s="28"/>
      <c r="D1012" s="28"/>
      <c r="E1012" s="28"/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38"/>
      <c r="R1012" s="28"/>
      <c r="S1012" s="28"/>
      <c r="T1012" s="28"/>
      <c r="U1012" s="28"/>
      <c r="V1012" s="28"/>
      <c r="W1012" s="28"/>
      <c r="X1012" s="28"/>
      <c r="Y1012" s="28"/>
      <c r="Z1012" s="28"/>
      <c r="AA1012" s="28"/>
      <c r="AB1012" s="28"/>
      <c r="AC1012" s="28"/>
      <c r="AD1012" s="28"/>
      <c r="AE1012" s="28"/>
      <c r="AF1012" s="28"/>
      <c r="AG1012" s="28"/>
      <c r="AH1012" s="28"/>
      <c r="AI1012" s="28"/>
      <c r="AJ1012" s="28"/>
      <c r="AK1012" s="28"/>
      <c r="AL1012" s="28"/>
      <c r="AM1012" s="28"/>
      <c r="AN1012" s="28"/>
      <c r="AO1012" s="28"/>
      <c r="AP1012" s="28"/>
      <c r="AQ1012" s="28"/>
      <c r="AR1012" s="28"/>
      <c r="AS1012" s="28"/>
      <c r="AT1012" s="28"/>
      <c r="AU1012" s="28"/>
      <c r="AV1012" s="28"/>
      <c r="AW1012" s="28"/>
      <c r="AX1012" s="28"/>
      <c r="AY1012" s="28"/>
      <c r="AZ1012" s="28"/>
      <c r="BA1012" s="28"/>
      <c r="BB1012" s="28"/>
      <c r="BC1012" s="28"/>
      <c r="BD1012" s="28"/>
      <c r="BE1012" s="28"/>
    </row>
    <row r="1013" spans="1:57" s="23" customFormat="1" ht="14.25">
      <c r="A1013" s="28"/>
      <c r="B1013" s="28"/>
      <c r="C1013" s="28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3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  <c r="AB1013" s="28"/>
      <c r="AC1013" s="28"/>
      <c r="AD1013" s="28"/>
      <c r="AE1013" s="28"/>
      <c r="AF1013" s="28"/>
      <c r="AG1013" s="28"/>
      <c r="AH1013" s="28"/>
      <c r="AI1013" s="28"/>
      <c r="AJ1013" s="28"/>
      <c r="AK1013" s="28"/>
      <c r="AL1013" s="28"/>
      <c r="AM1013" s="28"/>
      <c r="AN1013" s="28"/>
      <c r="AO1013" s="28"/>
      <c r="AP1013" s="28"/>
      <c r="AQ1013" s="28"/>
      <c r="AR1013" s="28"/>
      <c r="AS1013" s="28"/>
      <c r="AT1013" s="28"/>
      <c r="AU1013" s="28"/>
      <c r="AV1013" s="28"/>
      <c r="AW1013" s="28"/>
      <c r="AX1013" s="28"/>
      <c r="AY1013" s="28"/>
      <c r="AZ1013" s="28"/>
      <c r="BA1013" s="28"/>
      <c r="BB1013" s="28"/>
      <c r="BC1013" s="28"/>
      <c r="BD1013" s="28"/>
      <c r="BE1013" s="28"/>
    </row>
    <row r="1014" spans="1:57" s="23" customFormat="1" ht="14.25">
      <c r="A1014" s="28"/>
      <c r="B1014" s="28"/>
      <c r="C1014" s="28"/>
      <c r="D1014" s="28"/>
      <c r="E1014" s="28"/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38"/>
      <c r="R1014" s="28"/>
      <c r="S1014" s="28"/>
      <c r="T1014" s="28"/>
      <c r="U1014" s="28"/>
      <c r="V1014" s="28"/>
      <c r="W1014" s="28"/>
      <c r="X1014" s="28"/>
      <c r="Y1014" s="28"/>
      <c r="Z1014" s="28"/>
      <c r="AA1014" s="28"/>
      <c r="AB1014" s="28"/>
      <c r="AC1014" s="28"/>
      <c r="AD1014" s="28"/>
      <c r="AE1014" s="28"/>
      <c r="AF1014" s="28"/>
      <c r="AG1014" s="28"/>
      <c r="AH1014" s="28"/>
      <c r="AI1014" s="28"/>
      <c r="AJ1014" s="28"/>
      <c r="AK1014" s="28"/>
      <c r="AL1014" s="28"/>
      <c r="AM1014" s="28"/>
      <c r="AN1014" s="28"/>
      <c r="AO1014" s="28"/>
      <c r="AP1014" s="28"/>
      <c r="AQ1014" s="28"/>
      <c r="AR1014" s="28"/>
      <c r="AS1014" s="28"/>
      <c r="AT1014" s="28"/>
      <c r="AU1014" s="28"/>
      <c r="AV1014" s="28"/>
      <c r="AW1014" s="28"/>
      <c r="AX1014" s="28"/>
      <c r="AY1014" s="28"/>
      <c r="AZ1014" s="28"/>
      <c r="BA1014" s="28"/>
      <c r="BB1014" s="28"/>
      <c r="BC1014" s="28"/>
      <c r="BD1014" s="28"/>
      <c r="BE1014" s="28"/>
    </row>
    <row r="1015" spans="1:57" s="23" customFormat="1" ht="14.25">
      <c r="A1015" s="28"/>
      <c r="B1015" s="28"/>
      <c r="C1015" s="28"/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38"/>
      <c r="R1015" s="28"/>
      <c r="S1015" s="28"/>
      <c r="T1015" s="28"/>
      <c r="U1015" s="28"/>
      <c r="V1015" s="28"/>
      <c r="W1015" s="28"/>
      <c r="X1015" s="28"/>
      <c r="Y1015" s="28"/>
      <c r="Z1015" s="28"/>
      <c r="AA1015" s="28"/>
      <c r="AB1015" s="28"/>
      <c r="AC1015" s="28"/>
      <c r="AD1015" s="28"/>
      <c r="AE1015" s="28"/>
      <c r="AF1015" s="28"/>
      <c r="AG1015" s="28"/>
      <c r="AH1015" s="28"/>
      <c r="AI1015" s="28"/>
      <c r="AJ1015" s="28"/>
      <c r="AK1015" s="28"/>
      <c r="AL1015" s="28"/>
      <c r="AM1015" s="28"/>
      <c r="AN1015" s="28"/>
      <c r="AO1015" s="28"/>
      <c r="AP1015" s="28"/>
      <c r="AQ1015" s="28"/>
      <c r="AR1015" s="28"/>
      <c r="AS1015" s="28"/>
      <c r="AT1015" s="28"/>
      <c r="AU1015" s="28"/>
      <c r="AV1015" s="28"/>
      <c r="AW1015" s="28"/>
      <c r="AX1015" s="28"/>
      <c r="AY1015" s="28"/>
      <c r="AZ1015" s="28"/>
      <c r="BA1015" s="28"/>
      <c r="BB1015" s="28"/>
      <c r="BC1015" s="28"/>
      <c r="BD1015" s="28"/>
      <c r="BE1015" s="28"/>
    </row>
    <row r="1016" spans="1:57" s="23" customFormat="1" ht="14.25">
      <c r="A1016" s="28"/>
      <c r="B1016" s="28"/>
      <c r="C1016" s="28"/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38"/>
      <c r="R1016" s="28"/>
      <c r="S1016" s="28"/>
      <c r="T1016" s="28"/>
      <c r="U1016" s="28"/>
      <c r="V1016" s="28"/>
      <c r="W1016" s="28"/>
      <c r="X1016" s="28"/>
      <c r="Y1016" s="28"/>
      <c r="Z1016" s="28"/>
      <c r="AA1016" s="28"/>
      <c r="AB1016" s="28"/>
      <c r="AC1016" s="28"/>
      <c r="AD1016" s="28"/>
      <c r="AE1016" s="28"/>
      <c r="AF1016" s="28"/>
      <c r="AG1016" s="28"/>
      <c r="AH1016" s="28"/>
      <c r="AI1016" s="28"/>
      <c r="AJ1016" s="28"/>
      <c r="AK1016" s="28"/>
      <c r="AL1016" s="28"/>
      <c r="AM1016" s="28"/>
      <c r="AN1016" s="28"/>
      <c r="AO1016" s="28"/>
      <c r="AP1016" s="28"/>
      <c r="AQ1016" s="28"/>
      <c r="AR1016" s="28"/>
      <c r="AS1016" s="28"/>
      <c r="AT1016" s="28"/>
      <c r="AU1016" s="28"/>
      <c r="AV1016" s="28"/>
      <c r="AW1016" s="28"/>
      <c r="AX1016" s="28"/>
      <c r="AY1016" s="28"/>
      <c r="AZ1016" s="28"/>
      <c r="BA1016" s="28"/>
      <c r="BB1016" s="28"/>
      <c r="BC1016" s="28"/>
      <c r="BD1016" s="28"/>
      <c r="BE1016" s="28"/>
    </row>
    <row r="1017" spans="1:57" s="23" customFormat="1" ht="14.25">
      <c r="A1017" s="28"/>
      <c r="B1017" s="28"/>
      <c r="C1017" s="28"/>
      <c r="D1017" s="28"/>
      <c r="E1017" s="28"/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38"/>
      <c r="R1017" s="28"/>
      <c r="S1017" s="28"/>
      <c r="T1017" s="28"/>
      <c r="U1017" s="28"/>
      <c r="V1017" s="28"/>
      <c r="W1017" s="28"/>
      <c r="X1017" s="28"/>
      <c r="Y1017" s="28"/>
      <c r="Z1017" s="28"/>
      <c r="AA1017" s="28"/>
      <c r="AB1017" s="28"/>
      <c r="AC1017" s="28"/>
      <c r="AD1017" s="28"/>
      <c r="AE1017" s="28"/>
      <c r="AF1017" s="28"/>
      <c r="AG1017" s="28"/>
      <c r="AH1017" s="28"/>
      <c r="AI1017" s="28"/>
      <c r="AJ1017" s="28"/>
      <c r="AK1017" s="28"/>
      <c r="AL1017" s="28"/>
      <c r="AM1017" s="28"/>
      <c r="AN1017" s="28"/>
      <c r="AO1017" s="28"/>
      <c r="AP1017" s="28"/>
      <c r="AQ1017" s="28"/>
      <c r="AR1017" s="28"/>
      <c r="AS1017" s="28"/>
      <c r="AT1017" s="28"/>
      <c r="AU1017" s="28"/>
      <c r="AV1017" s="28"/>
      <c r="AW1017" s="28"/>
      <c r="AX1017" s="28"/>
      <c r="AY1017" s="28"/>
      <c r="AZ1017" s="28"/>
      <c r="BA1017" s="28"/>
      <c r="BB1017" s="28"/>
      <c r="BC1017" s="28"/>
      <c r="BD1017" s="28"/>
      <c r="BE1017" s="28"/>
    </row>
    <row r="1018" spans="1:57" s="23" customFormat="1" ht="14.25">
      <c r="A1018" s="28"/>
      <c r="B1018" s="28"/>
      <c r="C1018" s="28"/>
      <c r="D1018" s="28"/>
      <c r="E1018" s="28"/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  <c r="Q1018" s="38"/>
      <c r="R1018" s="28"/>
      <c r="S1018" s="28"/>
      <c r="T1018" s="28"/>
      <c r="U1018" s="28"/>
      <c r="V1018" s="28"/>
      <c r="W1018" s="28"/>
      <c r="X1018" s="28"/>
      <c r="Y1018" s="28"/>
      <c r="Z1018" s="28"/>
      <c r="AA1018" s="28"/>
      <c r="AB1018" s="28"/>
      <c r="AC1018" s="28"/>
      <c r="AD1018" s="28"/>
      <c r="AE1018" s="28"/>
      <c r="AF1018" s="28"/>
      <c r="AG1018" s="28"/>
      <c r="AH1018" s="28"/>
      <c r="AI1018" s="28"/>
      <c r="AJ1018" s="28"/>
      <c r="AK1018" s="28"/>
      <c r="AL1018" s="28"/>
      <c r="AM1018" s="28"/>
      <c r="AN1018" s="28"/>
      <c r="AO1018" s="28"/>
      <c r="AP1018" s="28"/>
      <c r="AQ1018" s="28"/>
      <c r="AR1018" s="28"/>
      <c r="AS1018" s="28"/>
      <c r="AT1018" s="28"/>
      <c r="AU1018" s="28"/>
      <c r="AV1018" s="28"/>
      <c r="AW1018" s="28"/>
      <c r="AX1018" s="28"/>
      <c r="AY1018" s="28"/>
      <c r="AZ1018" s="28"/>
      <c r="BA1018" s="28"/>
      <c r="BB1018" s="28"/>
      <c r="BC1018" s="28"/>
      <c r="BD1018" s="28"/>
      <c r="BE1018" s="28"/>
    </row>
    <row r="1019" spans="1:57" s="23" customFormat="1" ht="14.25">
      <c r="A1019" s="28"/>
      <c r="B1019" s="28"/>
      <c r="C1019" s="28"/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  <c r="Q1019" s="38"/>
      <c r="R1019" s="28"/>
      <c r="S1019" s="28"/>
      <c r="T1019" s="28"/>
      <c r="U1019" s="28"/>
      <c r="V1019" s="28"/>
      <c r="W1019" s="28"/>
      <c r="X1019" s="28"/>
      <c r="Y1019" s="28"/>
      <c r="Z1019" s="28"/>
      <c r="AA1019" s="28"/>
      <c r="AB1019" s="28"/>
      <c r="AC1019" s="28"/>
      <c r="AD1019" s="28"/>
      <c r="AE1019" s="28"/>
      <c r="AF1019" s="28"/>
      <c r="AG1019" s="28"/>
      <c r="AH1019" s="28"/>
      <c r="AI1019" s="28"/>
      <c r="AJ1019" s="28"/>
      <c r="AK1019" s="28"/>
      <c r="AL1019" s="28"/>
      <c r="AM1019" s="28"/>
      <c r="AN1019" s="28"/>
      <c r="AO1019" s="28"/>
      <c r="AP1019" s="28"/>
      <c r="AQ1019" s="28"/>
      <c r="AR1019" s="28"/>
      <c r="AS1019" s="28"/>
      <c r="AT1019" s="28"/>
      <c r="AU1019" s="28"/>
      <c r="AV1019" s="28"/>
      <c r="AW1019" s="28"/>
      <c r="AX1019" s="28"/>
      <c r="AY1019" s="28"/>
      <c r="AZ1019" s="28"/>
      <c r="BA1019" s="28"/>
      <c r="BB1019" s="28"/>
      <c r="BC1019" s="28"/>
      <c r="BD1019" s="28"/>
      <c r="BE1019" s="28"/>
    </row>
    <row r="1020" spans="1:57" s="23" customFormat="1" ht="14.25">
      <c r="A1020" s="28"/>
      <c r="B1020" s="28"/>
      <c r="C1020" s="28"/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38"/>
      <c r="R1020" s="28"/>
      <c r="S1020" s="28"/>
      <c r="T1020" s="28"/>
      <c r="U1020" s="28"/>
      <c r="V1020" s="28"/>
      <c r="W1020" s="28"/>
      <c r="X1020" s="28"/>
      <c r="Y1020" s="28"/>
      <c r="Z1020" s="28"/>
      <c r="AA1020" s="28"/>
      <c r="AB1020" s="28"/>
      <c r="AC1020" s="28"/>
      <c r="AD1020" s="28"/>
      <c r="AE1020" s="28"/>
      <c r="AF1020" s="28"/>
      <c r="AG1020" s="28"/>
      <c r="AH1020" s="28"/>
      <c r="AI1020" s="28"/>
      <c r="AJ1020" s="28"/>
      <c r="AK1020" s="28"/>
      <c r="AL1020" s="28"/>
      <c r="AM1020" s="28"/>
      <c r="AN1020" s="28"/>
      <c r="AO1020" s="28"/>
      <c r="AP1020" s="28"/>
      <c r="AQ1020" s="28"/>
      <c r="AR1020" s="28"/>
      <c r="AS1020" s="28"/>
      <c r="AT1020" s="28"/>
      <c r="AU1020" s="28"/>
      <c r="AV1020" s="28"/>
      <c r="AW1020" s="28"/>
      <c r="AX1020" s="28"/>
      <c r="AY1020" s="28"/>
      <c r="AZ1020" s="28"/>
      <c r="BA1020" s="28"/>
      <c r="BB1020" s="28"/>
      <c r="BC1020" s="28"/>
      <c r="BD1020" s="28"/>
      <c r="BE1020" s="28"/>
    </row>
    <row r="1021" spans="1:57" s="23" customFormat="1" ht="14.25">
      <c r="A1021" s="28"/>
      <c r="B1021" s="28"/>
      <c r="C1021" s="28"/>
      <c r="D1021" s="28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  <c r="Q1021" s="38"/>
      <c r="R1021" s="28"/>
      <c r="S1021" s="28"/>
      <c r="T1021" s="28"/>
      <c r="U1021" s="28"/>
      <c r="V1021" s="28"/>
      <c r="W1021" s="28"/>
      <c r="X1021" s="28"/>
      <c r="Y1021" s="28"/>
      <c r="Z1021" s="28"/>
      <c r="AA1021" s="28"/>
      <c r="AB1021" s="28"/>
      <c r="AC1021" s="28"/>
      <c r="AD1021" s="28"/>
      <c r="AE1021" s="28"/>
      <c r="AF1021" s="28"/>
      <c r="AG1021" s="28"/>
      <c r="AH1021" s="28"/>
      <c r="AI1021" s="28"/>
      <c r="AJ1021" s="28"/>
      <c r="AK1021" s="28"/>
      <c r="AL1021" s="28"/>
      <c r="AM1021" s="28"/>
      <c r="AN1021" s="28"/>
      <c r="AO1021" s="28"/>
      <c r="AP1021" s="28"/>
      <c r="AQ1021" s="28"/>
      <c r="AR1021" s="28"/>
      <c r="AS1021" s="28"/>
      <c r="AT1021" s="28"/>
      <c r="AU1021" s="28"/>
      <c r="AV1021" s="28"/>
      <c r="AW1021" s="28"/>
      <c r="AX1021" s="28"/>
      <c r="AY1021" s="28"/>
      <c r="AZ1021" s="28"/>
      <c r="BA1021" s="28"/>
      <c r="BB1021" s="28"/>
      <c r="BC1021" s="28"/>
      <c r="BD1021" s="28"/>
      <c r="BE1021" s="28"/>
    </row>
    <row r="1022" spans="1:57" s="23" customFormat="1" ht="14.25">
      <c r="A1022" s="28"/>
      <c r="B1022" s="28"/>
      <c r="C1022" s="28"/>
      <c r="D1022" s="28"/>
      <c r="E1022" s="28"/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  <c r="Q1022" s="38"/>
      <c r="R1022" s="28"/>
      <c r="S1022" s="28"/>
      <c r="T1022" s="28"/>
      <c r="U1022" s="28"/>
      <c r="V1022" s="28"/>
      <c r="W1022" s="28"/>
      <c r="X1022" s="28"/>
      <c r="Y1022" s="28"/>
      <c r="Z1022" s="28"/>
      <c r="AA1022" s="28"/>
      <c r="AB1022" s="28"/>
      <c r="AC1022" s="28"/>
      <c r="AD1022" s="28"/>
      <c r="AE1022" s="28"/>
      <c r="AF1022" s="28"/>
      <c r="AG1022" s="28"/>
      <c r="AH1022" s="28"/>
      <c r="AI1022" s="28"/>
      <c r="AJ1022" s="28"/>
      <c r="AK1022" s="28"/>
      <c r="AL1022" s="28"/>
      <c r="AM1022" s="28"/>
      <c r="AN1022" s="28"/>
      <c r="AO1022" s="28"/>
      <c r="AP1022" s="28"/>
      <c r="AQ1022" s="28"/>
      <c r="AR1022" s="28"/>
      <c r="AS1022" s="28"/>
      <c r="AT1022" s="28"/>
      <c r="AU1022" s="28"/>
      <c r="AV1022" s="28"/>
      <c r="AW1022" s="28"/>
      <c r="AX1022" s="28"/>
      <c r="AY1022" s="28"/>
      <c r="AZ1022" s="28"/>
      <c r="BA1022" s="28"/>
      <c r="BB1022" s="28"/>
      <c r="BC1022" s="28"/>
      <c r="BD1022" s="28"/>
      <c r="BE1022" s="28"/>
    </row>
    <row r="1023" spans="1:57" s="23" customFormat="1" ht="14.25">
      <c r="A1023" s="28"/>
      <c r="B1023" s="28"/>
      <c r="C1023" s="28"/>
      <c r="D1023" s="28"/>
      <c r="E1023" s="28"/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  <c r="Q1023" s="38"/>
      <c r="R1023" s="28"/>
      <c r="S1023" s="28"/>
      <c r="T1023" s="28"/>
      <c r="U1023" s="28"/>
      <c r="V1023" s="28"/>
      <c r="W1023" s="28"/>
      <c r="X1023" s="28"/>
      <c r="Y1023" s="28"/>
      <c r="Z1023" s="28"/>
      <c r="AA1023" s="28"/>
      <c r="AB1023" s="28"/>
      <c r="AC1023" s="28"/>
      <c r="AD1023" s="28"/>
      <c r="AE1023" s="28"/>
      <c r="AF1023" s="28"/>
      <c r="AG1023" s="28"/>
      <c r="AH1023" s="28"/>
      <c r="AI1023" s="28"/>
      <c r="AJ1023" s="28"/>
      <c r="AK1023" s="28"/>
      <c r="AL1023" s="28"/>
      <c r="AM1023" s="28"/>
      <c r="AN1023" s="28"/>
      <c r="AO1023" s="28"/>
      <c r="AP1023" s="28"/>
      <c r="AQ1023" s="28"/>
      <c r="AR1023" s="28"/>
      <c r="AS1023" s="28"/>
      <c r="AT1023" s="28"/>
      <c r="AU1023" s="28"/>
      <c r="AV1023" s="28"/>
      <c r="AW1023" s="28"/>
      <c r="AX1023" s="28"/>
      <c r="AY1023" s="28"/>
      <c r="AZ1023" s="28"/>
      <c r="BA1023" s="28"/>
      <c r="BB1023" s="28"/>
      <c r="BC1023" s="28"/>
      <c r="BD1023" s="28"/>
      <c r="BE1023" s="28"/>
    </row>
    <row r="1024" spans="1:57" s="23" customFormat="1" ht="14.25">
      <c r="A1024" s="28"/>
      <c r="B1024" s="28"/>
      <c r="C1024" s="28"/>
      <c r="D1024" s="28"/>
      <c r="E1024" s="28"/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  <c r="Q1024" s="38"/>
      <c r="R1024" s="28"/>
      <c r="S1024" s="28"/>
      <c r="T1024" s="28"/>
      <c r="U1024" s="28"/>
      <c r="V1024" s="28"/>
      <c r="W1024" s="28"/>
      <c r="X1024" s="28"/>
      <c r="Y1024" s="28"/>
      <c r="Z1024" s="28"/>
      <c r="AA1024" s="28"/>
      <c r="AB1024" s="28"/>
      <c r="AC1024" s="28"/>
      <c r="AD1024" s="28"/>
      <c r="AE1024" s="28"/>
      <c r="AF1024" s="28"/>
      <c r="AG1024" s="28"/>
      <c r="AH1024" s="28"/>
      <c r="AI1024" s="28"/>
      <c r="AJ1024" s="28"/>
      <c r="AK1024" s="28"/>
      <c r="AL1024" s="28"/>
      <c r="AM1024" s="28"/>
      <c r="AN1024" s="28"/>
      <c r="AO1024" s="28"/>
      <c r="AP1024" s="28"/>
      <c r="AQ1024" s="28"/>
      <c r="AR1024" s="28"/>
      <c r="AS1024" s="28"/>
      <c r="AT1024" s="28"/>
      <c r="AU1024" s="28"/>
      <c r="AV1024" s="28"/>
      <c r="AW1024" s="28"/>
      <c r="AX1024" s="28"/>
      <c r="AY1024" s="28"/>
      <c r="AZ1024" s="28"/>
      <c r="BA1024" s="28"/>
      <c r="BB1024" s="28"/>
      <c r="BC1024" s="28"/>
      <c r="BD1024" s="28"/>
      <c r="BE1024" s="28"/>
    </row>
    <row r="1025" spans="1:57" s="23" customFormat="1" ht="14.25">
      <c r="A1025" s="28"/>
      <c r="B1025" s="28"/>
      <c r="C1025" s="28"/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38"/>
      <c r="R1025" s="28"/>
      <c r="S1025" s="28"/>
      <c r="T1025" s="28"/>
      <c r="U1025" s="28"/>
      <c r="V1025" s="28"/>
      <c r="W1025" s="28"/>
      <c r="X1025" s="28"/>
      <c r="Y1025" s="28"/>
      <c r="Z1025" s="28"/>
      <c r="AA1025" s="28"/>
      <c r="AB1025" s="28"/>
      <c r="AC1025" s="28"/>
      <c r="AD1025" s="28"/>
      <c r="AE1025" s="28"/>
      <c r="AF1025" s="28"/>
      <c r="AG1025" s="28"/>
      <c r="AH1025" s="28"/>
      <c r="AI1025" s="28"/>
      <c r="AJ1025" s="28"/>
      <c r="AK1025" s="28"/>
      <c r="AL1025" s="28"/>
      <c r="AM1025" s="28"/>
      <c r="AN1025" s="28"/>
      <c r="AO1025" s="28"/>
      <c r="AP1025" s="28"/>
      <c r="AQ1025" s="28"/>
      <c r="AR1025" s="28"/>
      <c r="AS1025" s="28"/>
      <c r="AT1025" s="28"/>
      <c r="AU1025" s="28"/>
      <c r="AV1025" s="28"/>
      <c r="AW1025" s="28"/>
      <c r="AX1025" s="28"/>
      <c r="AY1025" s="28"/>
      <c r="AZ1025" s="28"/>
      <c r="BA1025" s="28"/>
      <c r="BB1025" s="28"/>
      <c r="BC1025" s="28"/>
      <c r="BD1025" s="28"/>
      <c r="BE1025" s="28"/>
    </row>
    <row r="1026" spans="1:57" s="23" customFormat="1" ht="14.25">
      <c r="A1026" s="28"/>
      <c r="B1026" s="28"/>
      <c r="C1026" s="28"/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38"/>
      <c r="R1026" s="28"/>
      <c r="S1026" s="28"/>
      <c r="T1026" s="28"/>
      <c r="U1026" s="28"/>
      <c r="V1026" s="28"/>
      <c r="W1026" s="28"/>
      <c r="X1026" s="28"/>
      <c r="Y1026" s="28"/>
      <c r="Z1026" s="28"/>
      <c r="AA1026" s="28"/>
      <c r="AB1026" s="28"/>
      <c r="AC1026" s="28"/>
      <c r="AD1026" s="28"/>
      <c r="AE1026" s="28"/>
      <c r="AF1026" s="28"/>
      <c r="AG1026" s="28"/>
      <c r="AH1026" s="28"/>
      <c r="AI1026" s="28"/>
      <c r="AJ1026" s="28"/>
      <c r="AK1026" s="28"/>
      <c r="AL1026" s="28"/>
      <c r="AM1026" s="28"/>
      <c r="AN1026" s="28"/>
      <c r="AO1026" s="28"/>
      <c r="AP1026" s="28"/>
      <c r="AQ1026" s="28"/>
      <c r="AR1026" s="28"/>
      <c r="AS1026" s="28"/>
      <c r="AT1026" s="28"/>
      <c r="AU1026" s="28"/>
      <c r="AV1026" s="28"/>
      <c r="AW1026" s="28"/>
      <c r="AX1026" s="28"/>
      <c r="AY1026" s="28"/>
      <c r="AZ1026" s="28"/>
      <c r="BA1026" s="28"/>
      <c r="BB1026" s="28"/>
      <c r="BC1026" s="28"/>
      <c r="BD1026" s="28"/>
      <c r="BE1026" s="28"/>
    </row>
    <row r="1027" spans="1:57" s="23" customFormat="1" ht="14.25">
      <c r="A1027" s="28"/>
      <c r="B1027" s="28"/>
      <c r="C1027" s="28"/>
      <c r="D1027" s="28"/>
      <c r="E1027" s="28"/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38"/>
      <c r="R1027" s="28"/>
      <c r="S1027" s="28"/>
      <c r="T1027" s="28"/>
      <c r="U1027" s="28"/>
      <c r="V1027" s="28"/>
      <c r="W1027" s="28"/>
      <c r="X1027" s="28"/>
      <c r="Y1027" s="28"/>
      <c r="Z1027" s="28"/>
      <c r="AA1027" s="28"/>
      <c r="AB1027" s="28"/>
      <c r="AC1027" s="28"/>
      <c r="AD1027" s="28"/>
      <c r="AE1027" s="28"/>
      <c r="AF1027" s="28"/>
      <c r="AG1027" s="28"/>
      <c r="AH1027" s="28"/>
      <c r="AI1027" s="28"/>
      <c r="AJ1027" s="28"/>
      <c r="AK1027" s="28"/>
      <c r="AL1027" s="28"/>
      <c r="AM1027" s="28"/>
      <c r="AN1027" s="28"/>
      <c r="AO1027" s="28"/>
      <c r="AP1027" s="28"/>
      <c r="AQ1027" s="28"/>
      <c r="AR1027" s="28"/>
      <c r="AS1027" s="28"/>
      <c r="AT1027" s="28"/>
      <c r="AU1027" s="28"/>
      <c r="AV1027" s="28"/>
      <c r="AW1027" s="28"/>
      <c r="AX1027" s="28"/>
      <c r="AY1027" s="28"/>
      <c r="AZ1027" s="28"/>
      <c r="BA1027" s="28"/>
      <c r="BB1027" s="28"/>
      <c r="BC1027" s="28"/>
      <c r="BD1027" s="28"/>
      <c r="BE1027" s="28"/>
    </row>
    <row r="1028" spans="1:57" s="23" customFormat="1" ht="14.25">
      <c r="A1028" s="28"/>
      <c r="B1028" s="28"/>
      <c r="C1028" s="28"/>
      <c r="D1028" s="28"/>
      <c r="E1028" s="28"/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38"/>
      <c r="R1028" s="28"/>
      <c r="S1028" s="28"/>
      <c r="T1028" s="28"/>
      <c r="U1028" s="28"/>
      <c r="V1028" s="28"/>
      <c r="W1028" s="28"/>
      <c r="X1028" s="28"/>
      <c r="Y1028" s="28"/>
      <c r="Z1028" s="28"/>
      <c r="AA1028" s="28"/>
      <c r="AB1028" s="28"/>
      <c r="AC1028" s="28"/>
      <c r="AD1028" s="28"/>
      <c r="AE1028" s="28"/>
      <c r="AF1028" s="28"/>
      <c r="AG1028" s="28"/>
      <c r="AH1028" s="28"/>
      <c r="AI1028" s="28"/>
      <c r="AJ1028" s="28"/>
      <c r="AK1028" s="28"/>
      <c r="AL1028" s="28"/>
      <c r="AM1028" s="28"/>
      <c r="AN1028" s="28"/>
      <c r="AO1028" s="28"/>
      <c r="AP1028" s="28"/>
      <c r="AQ1028" s="28"/>
      <c r="AR1028" s="28"/>
      <c r="AS1028" s="28"/>
      <c r="AT1028" s="28"/>
      <c r="AU1028" s="28"/>
      <c r="AV1028" s="28"/>
      <c r="AW1028" s="28"/>
      <c r="AX1028" s="28"/>
      <c r="AY1028" s="28"/>
      <c r="AZ1028" s="28"/>
      <c r="BA1028" s="28"/>
      <c r="BB1028" s="28"/>
      <c r="BC1028" s="28"/>
      <c r="BD1028" s="28"/>
      <c r="BE1028" s="28"/>
    </row>
    <row r="1029" spans="1:57" s="23" customFormat="1" ht="14.25">
      <c r="A1029" s="28"/>
      <c r="B1029" s="28"/>
      <c r="C1029" s="28"/>
      <c r="D1029" s="28"/>
      <c r="E1029" s="28"/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38"/>
      <c r="R1029" s="28"/>
      <c r="S1029" s="28"/>
      <c r="T1029" s="28"/>
      <c r="U1029" s="28"/>
      <c r="V1029" s="28"/>
      <c r="W1029" s="28"/>
      <c r="X1029" s="28"/>
      <c r="Y1029" s="28"/>
      <c r="Z1029" s="28"/>
      <c r="AA1029" s="28"/>
      <c r="AB1029" s="28"/>
      <c r="AC1029" s="28"/>
      <c r="AD1029" s="28"/>
      <c r="AE1029" s="28"/>
      <c r="AF1029" s="28"/>
      <c r="AG1029" s="28"/>
      <c r="AH1029" s="28"/>
      <c r="AI1029" s="28"/>
      <c r="AJ1029" s="28"/>
      <c r="AK1029" s="28"/>
      <c r="AL1029" s="28"/>
      <c r="AM1029" s="28"/>
      <c r="AN1029" s="28"/>
      <c r="AO1029" s="28"/>
      <c r="AP1029" s="28"/>
      <c r="AQ1029" s="28"/>
      <c r="AR1029" s="28"/>
      <c r="AS1029" s="28"/>
      <c r="AT1029" s="28"/>
      <c r="AU1029" s="28"/>
      <c r="AV1029" s="28"/>
      <c r="AW1029" s="28"/>
      <c r="AX1029" s="28"/>
      <c r="AY1029" s="28"/>
      <c r="AZ1029" s="28"/>
      <c r="BA1029" s="28"/>
      <c r="BB1029" s="28"/>
      <c r="BC1029" s="28"/>
      <c r="BD1029" s="28"/>
      <c r="BE1029" s="28"/>
    </row>
    <row r="1030" spans="1:57" s="23" customFormat="1" ht="14.25">
      <c r="A1030" s="28"/>
      <c r="B1030" s="28"/>
      <c r="C1030" s="28"/>
      <c r="D1030" s="28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38"/>
      <c r="R1030" s="28"/>
      <c r="S1030" s="28"/>
      <c r="T1030" s="28"/>
      <c r="U1030" s="28"/>
      <c r="V1030" s="28"/>
      <c r="W1030" s="28"/>
      <c r="X1030" s="28"/>
      <c r="Y1030" s="28"/>
      <c r="Z1030" s="28"/>
      <c r="AA1030" s="28"/>
      <c r="AB1030" s="28"/>
      <c r="AC1030" s="28"/>
      <c r="AD1030" s="28"/>
      <c r="AE1030" s="28"/>
      <c r="AF1030" s="28"/>
      <c r="AG1030" s="28"/>
      <c r="AH1030" s="28"/>
      <c r="AI1030" s="28"/>
      <c r="AJ1030" s="28"/>
      <c r="AK1030" s="28"/>
      <c r="AL1030" s="28"/>
      <c r="AM1030" s="28"/>
      <c r="AN1030" s="28"/>
      <c r="AO1030" s="28"/>
      <c r="AP1030" s="28"/>
      <c r="AQ1030" s="28"/>
      <c r="AR1030" s="28"/>
      <c r="AS1030" s="28"/>
      <c r="AT1030" s="28"/>
      <c r="AU1030" s="28"/>
      <c r="AV1030" s="28"/>
      <c r="AW1030" s="28"/>
      <c r="AX1030" s="28"/>
      <c r="AY1030" s="28"/>
      <c r="AZ1030" s="28"/>
      <c r="BA1030" s="28"/>
      <c r="BB1030" s="28"/>
      <c r="BC1030" s="28"/>
      <c r="BD1030" s="28"/>
      <c r="BE1030" s="28"/>
    </row>
    <row r="1031" spans="1:57" s="23" customFormat="1" ht="14.25">
      <c r="A1031" s="28"/>
      <c r="B1031" s="28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38"/>
      <c r="R1031" s="28"/>
      <c r="S1031" s="28"/>
      <c r="T1031" s="28"/>
      <c r="U1031" s="28"/>
      <c r="V1031" s="28"/>
      <c r="W1031" s="28"/>
      <c r="X1031" s="28"/>
      <c r="Y1031" s="28"/>
      <c r="Z1031" s="28"/>
      <c r="AA1031" s="28"/>
      <c r="AB1031" s="28"/>
      <c r="AC1031" s="28"/>
      <c r="AD1031" s="28"/>
      <c r="AE1031" s="28"/>
      <c r="AF1031" s="28"/>
      <c r="AG1031" s="28"/>
      <c r="AH1031" s="28"/>
      <c r="AI1031" s="28"/>
      <c r="AJ1031" s="28"/>
      <c r="AK1031" s="28"/>
      <c r="AL1031" s="28"/>
      <c r="AM1031" s="28"/>
      <c r="AN1031" s="28"/>
      <c r="AO1031" s="28"/>
      <c r="AP1031" s="28"/>
      <c r="AQ1031" s="28"/>
      <c r="AR1031" s="28"/>
      <c r="AS1031" s="28"/>
      <c r="AT1031" s="28"/>
      <c r="AU1031" s="28"/>
      <c r="AV1031" s="28"/>
      <c r="AW1031" s="28"/>
      <c r="AX1031" s="28"/>
      <c r="AY1031" s="28"/>
      <c r="AZ1031" s="28"/>
      <c r="BA1031" s="28"/>
      <c r="BB1031" s="28"/>
      <c r="BC1031" s="28"/>
      <c r="BD1031" s="28"/>
      <c r="BE1031" s="28"/>
    </row>
    <row r="1032" spans="1:57" s="23" customFormat="1" ht="14.25">
      <c r="A1032" s="28"/>
      <c r="B1032" s="28"/>
      <c r="C1032" s="28"/>
      <c r="D1032" s="28"/>
      <c r="E1032" s="28"/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  <c r="Q1032" s="38"/>
      <c r="R1032" s="28"/>
      <c r="S1032" s="28"/>
      <c r="T1032" s="28"/>
      <c r="U1032" s="28"/>
      <c r="V1032" s="28"/>
      <c r="W1032" s="28"/>
      <c r="X1032" s="28"/>
      <c r="Y1032" s="28"/>
      <c r="Z1032" s="28"/>
      <c r="AA1032" s="28"/>
      <c r="AB1032" s="28"/>
      <c r="AC1032" s="28"/>
      <c r="AD1032" s="28"/>
      <c r="AE1032" s="28"/>
      <c r="AF1032" s="28"/>
      <c r="AG1032" s="28"/>
      <c r="AH1032" s="28"/>
      <c r="AI1032" s="28"/>
      <c r="AJ1032" s="28"/>
      <c r="AK1032" s="28"/>
      <c r="AL1032" s="28"/>
      <c r="AM1032" s="28"/>
      <c r="AN1032" s="28"/>
      <c r="AO1032" s="28"/>
      <c r="AP1032" s="28"/>
      <c r="AQ1032" s="28"/>
      <c r="AR1032" s="28"/>
      <c r="AS1032" s="28"/>
      <c r="AT1032" s="28"/>
      <c r="AU1032" s="28"/>
      <c r="AV1032" s="28"/>
      <c r="AW1032" s="28"/>
      <c r="AX1032" s="28"/>
      <c r="AY1032" s="28"/>
      <c r="AZ1032" s="28"/>
      <c r="BA1032" s="28"/>
      <c r="BB1032" s="28"/>
      <c r="BC1032" s="28"/>
      <c r="BD1032" s="28"/>
      <c r="BE1032" s="28"/>
    </row>
    <row r="1033" spans="1:57" s="23" customFormat="1" ht="14.25">
      <c r="A1033" s="28"/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38"/>
      <c r="R1033" s="28"/>
      <c r="S1033" s="28"/>
      <c r="T1033" s="28"/>
      <c r="U1033" s="28"/>
      <c r="V1033" s="28"/>
      <c r="W1033" s="28"/>
      <c r="X1033" s="28"/>
      <c r="Y1033" s="28"/>
      <c r="Z1033" s="28"/>
      <c r="AA1033" s="28"/>
      <c r="AB1033" s="28"/>
      <c r="AC1033" s="28"/>
      <c r="AD1033" s="28"/>
      <c r="AE1033" s="28"/>
      <c r="AF1033" s="28"/>
      <c r="AG1033" s="28"/>
      <c r="AH1033" s="28"/>
      <c r="AI1033" s="28"/>
      <c r="AJ1033" s="28"/>
      <c r="AK1033" s="28"/>
      <c r="AL1033" s="28"/>
      <c r="AM1033" s="28"/>
      <c r="AN1033" s="28"/>
      <c r="AO1033" s="28"/>
      <c r="AP1033" s="28"/>
      <c r="AQ1033" s="28"/>
      <c r="AR1033" s="28"/>
      <c r="AS1033" s="28"/>
      <c r="AT1033" s="28"/>
      <c r="AU1033" s="28"/>
      <c r="AV1033" s="28"/>
      <c r="AW1033" s="28"/>
      <c r="AX1033" s="28"/>
      <c r="AY1033" s="28"/>
      <c r="AZ1033" s="28"/>
      <c r="BA1033" s="28"/>
      <c r="BB1033" s="28"/>
      <c r="BC1033" s="28"/>
      <c r="BD1033" s="28"/>
      <c r="BE1033" s="28"/>
    </row>
    <row r="1034" spans="1:57" s="23" customFormat="1" ht="14.25">
      <c r="A1034" s="28"/>
      <c r="B1034" s="28"/>
      <c r="C1034" s="28"/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38"/>
      <c r="R1034" s="28"/>
      <c r="S1034" s="28"/>
      <c r="T1034" s="28"/>
      <c r="U1034" s="28"/>
      <c r="V1034" s="28"/>
      <c r="W1034" s="28"/>
      <c r="X1034" s="28"/>
      <c r="Y1034" s="28"/>
      <c r="Z1034" s="28"/>
      <c r="AA1034" s="28"/>
      <c r="AB1034" s="28"/>
      <c r="AC1034" s="28"/>
      <c r="AD1034" s="28"/>
      <c r="AE1034" s="28"/>
      <c r="AF1034" s="28"/>
      <c r="AG1034" s="28"/>
      <c r="AH1034" s="28"/>
      <c r="AI1034" s="28"/>
      <c r="AJ1034" s="28"/>
      <c r="AK1034" s="28"/>
      <c r="AL1034" s="28"/>
      <c r="AM1034" s="28"/>
      <c r="AN1034" s="28"/>
      <c r="AO1034" s="28"/>
      <c r="AP1034" s="28"/>
      <c r="AQ1034" s="28"/>
      <c r="AR1034" s="28"/>
      <c r="AS1034" s="28"/>
      <c r="AT1034" s="28"/>
      <c r="AU1034" s="28"/>
      <c r="AV1034" s="28"/>
      <c r="AW1034" s="28"/>
      <c r="AX1034" s="28"/>
      <c r="AY1034" s="28"/>
      <c r="AZ1034" s="28"/>
      <c r="BA1034" s="28"/>
      <c r="BB1034" s="28"/>
      <c r="BC1034" s="28"/>
      <c r="BD1034" s="28"/>
      <c r="BE1034" s="28"/>
    </row>
    <row r="1035" spans="1:57" s="23" customFormat="1" ht="14.25">
      <c r="A1035" s="28"/>
      <c r="B1035" s="28"/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38"/>
      <c r="R1035" s="28"/>
      <c r="S1035" s="28"/>
      <c r="T1035" s="28"/>
      <c r="U1035" s="28"/>
      <c r="V1035" s="28"/>
      <c r="W1035" s="28"/>
      <c r="X1035" s="28"/>
      <c r="Y1035" s="28"/>
      <c r="Z1035" s="28"/>
      <c r="AA1035" s="28"/>
      <c r="AB1035" s="28"/>
      <c r="AC1035" s="28"/>
      <c r="AD1035" s="28"/>
      <c r="AE1035" s="28"/>
      <c r="AF1035" s="28"/>
      <c r="AG1035" s="28"/>
      <c r="AH1035" s="28"/>
      <c r="AI1035" s="28"/>
      <c r="AJ1035" s="28"/>
      <c r="AK1035" s="28"/>
      <c r="AL1035" s="28"/>
      <c r="AM1035" s="28"/>
      <c r="AN1035" s="28"/>
      <c r="AO1035" s="28"/>
      <c r="AP1035" s="28"/>
      <c r="AQ1035" s="28"/>
      <c r="AR1035" s="28"/>
      <c r="AS1035" s="28"/>
      <c r="AT1035" s="28"/>
      <c r="AU1035" s="28"/>
      <c r="AV1035" s="28"/>
      <c r="AW1035" s="28"/>
      <c r="AX1035" s="28"/>
      <c r="AY1035" s="28"/>
      <c r="AZ1035" s="28"/>
      <c r="BA1035" s="28"/>
      <c r="BB1035" s="28"/>
      <c r="BC1035" s="28"/>
      <c r="BD1035" s="28"/>
      <c r="BE1035" s="28"/>
    </row>
    <row r="1036" spans="1:57" s="23" customFormat="1" ht="14.25">
      <c r="A1036" s="28"/>
      <c r="B1036" s="28"/>
      <c r="C1036" s="28"/>
      <c r="D1036" s="28"/>
      <c r="E1036" s="28"/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38"/>
      <c r="R1036" s="28"/>
      <c r="S1036" s="28"/>
      <c r="T1036" s="28"/>
      <c r="U1036" s="28"/>
      <c r="V1036" s="28"/>
      <c r="W1036" s="28"/>
      <c r="X1036" s="28"/>
      <c r="Y1036" s="28"/>
      <c r="Z1036" s="28"/>
      <c r="AA1036" s="28"/>
      <c r="AB1036" s="28"/>
      <c r="AC1036" s="28"/>
      <c r="AD1036" s="28"/>
      <c r="AE1036" s="28"/>
      <c r="AF1036" s="28"/>
      <c r="AG1036" s="28"/>
      <c r="AH1036" s="28"/>
      <c r="AI1036" s="28"/>
      <c r="AJ1036" s="28"/>
      <c r="AK1036" s="28"/>
      <c r="AL1036" s="28"/>
      <c r="AM1036" s="28"/>
      <c r="AN1036" s="28"/>
      <c r="AO1036" s="28"/>
      <c r="AP1036" s="28"/>
      <c r="AQ1036" s="28"/>
      <c r="AR1036" s="28"/>
      <c r="AS1036" s="28"/>
      <c r="AT1036" s="28"/>
      <c r="AU1036" s="28"/>
      <c r="AV1036" s="28"/>
      <c r="AW1036" s="28"/>
      <c r="AX1036" s="28"/>
      <c r="AY1036" s="28"/>
      <c r="AZ1036" s="28"/>
      <c r="BA1036" s="28"/>
      <c r="BB1036" s="28"/>
      <c r="BC1036" s="28"/>
      <c r="BD1036" s="28"/>
      <c r="BE1036" s="28"/>
    </row>
    <row r="1037" spans="1:57" s="23" customFormat="1" ht="14.25">
      <c r="A1037" s="28"/>
      <c r="B1037" s="28"/>
      <c r="C1037" s="28"/>
      <c r="D1037" s="28"/>
      <c r="E1037" s="28"/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28"/>
      <c r="Q1037" s="38"/>
      <c r="R1037" s="28"/>
      <c r="S1037" s="28"/>
      <c r="T1037" s="28"/>
      <c r="U1037" s="28"/>
      <c r="V1037" s="28"/>
      <c r="W1037" s="28"/>
      <c r="X1037" s="28"/>
      <c r="Y1037" s="28"/>
      <c r="Z1037" s="28"/>
      <c r="AA1037" s="28"/>
      <c r="AB1037" s="28"/>
      <c r="AC1037" s="28"/>
      <c r="AD1037" s="28"/>
      <c r="AE1037" s="28"/>
      <c r="AF1037" s="28"/>
      <c r="AG1037" s="28"/>
      <c r="AH1037" s="28"/>
      <c r="AI1037" s="28"/>
      <c r="AJ1037" s="28"/>
      <c r="AK1037" s="28"/>
      <c r="AL1037" s="28"/>
      <c r="AM1037" s="28"/>
      <c r="AN1037" s="28"/>
      <c r="AO1037" s="28"/>
      <c r="AP1037" s="28"/>
      <c r="AQ1037" s="28"/>
      <c r="AR1037" s="28"/>
      <c r="AS1037" s="28"/>
      <c r="AT1037" s="28"/>
      <c r="AU1037" s="28"/>
      <c r="AV1037" s="28"/>
      <c r="AW1037" s="28"/>
      <c r="AX1037" s="28"/>
      <c r="AY1037" s="28"/>
      <c r="AZ1037" s="28"/>
      <c r="BA1037" s="28"/>
      <c r="BB1037" s="28"/>
      <c r="BC1037" s="28"/>
      <c r="BD1037" s="28"/>
      <c r="BE1037" s="28"/>
    </row>
    <row r="1038" spans="1:57" s="23" customFormat="1" ht="14.25">
      <c r="A1038" s="28"/>
      <c r="B1038" s="28"/>
      <c r="C1038" s="28"/>
      <c r="D1038" s="28"/>
      <c r="E1038" s="28"/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38"/>
      <c r="R1038" s="28"/>
      <c r="S1038" s="28"/>
      <c r="T1038" s="28"/>
      <c r="U1038" s="28"/>
      <c r="V1038" s="28"/>
      <c r="W1038" s="28"/>
      <c r="X1038" s="28"/>
      <c r="Y1038" s="28"/>
      <c r="Z1038" s="28"/>
      <c r="AA1038" s="28"/>
      <c r="AB1038" s="28"/>
      <c r="AC1038" s="28"/>
      <c r="AD1038" s="28"/>
      <c r="AE1038" s="28"/>
      <c r="AF1038" s="28"/>
      <c r="AG1038" s="28"/>
      <c r="AH1038" s="28"/>
      <c r="AI1038" s="28"/>
      <c r="AJ1038" s="28"/>
      <c r="AK1038" s="28"/>
      <c r="AL1038" s="28"/>
      <c r="AM1038" s="28"/>
      <c r="AN1038" s="28"/>
      <c r="AO1038" s="28"/>
      <c r="AP1038" s="28"/>
      <c r="AQ1038" s="28"/>
      <c r="AR1038" s="28"/>
      <c r="AS1038" s="28"/>
      <c r="AT1038" s="28"/>
      <c r="AU1038" s="28"/>
      <c r="AV1038" s="28"/>
      <c r="AW1038" s="28"/>
      <c r="AX1038" s="28"/>
      <c r="AY1038" s="28"/>
      <c r="AZ1038" s="28"/>
      <c r="BA1038" s="28"/>
      <c r="BB1038" s="28"/>
      <c r="BC1038" s="28"/>
      <c r="BD1038" s="28"/>
      <c r="BE1038" s="28"/>
    </row>
    <row r="1039" spans="1:57" s="23" customFormat="1" ht="14.25">
      <c r="A1039" s="28"/>
      <c r="B1039" s="28"/>
      <c r="C1039" s="28"/>
      <c r="D1039" s="28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  <c r="Q1039" s="38"/>
      <c r="R1039" s="28"/>
      <c r="S1039" s="28"/>
      <c r="T1039" s="28"/>
      <c r="U1039" s="28"/>
      <c r="V1039" s="28"/>
      <c r="W1039" s="28"/>
      <c r="X1039" s="28"/>
      <c r="Y1039" s="28"/>
      <c r="Z1039" s="28"/>
      <c r="AA1039" s="28"/>
      <c r="AB1039" s="28"/>
      <c r="AC1039" s="28"/>
      <c r="AD1039" s="28"/>
      <c r="AE1039" s="28"/>
      <c r="AF1039" s="28"/>
      <c r="AG1039" s="28"/>
      <c r="AH1039" s="28"/>
      <c r="AI1039" s="28"/>
      <c r="AJ1039" s="28"/>
      <c r="AK1039" s="28"/>
      <c r="AL1039" s="28"/>
      <c r="AM1039" s="28"/>
      <c r="AN1039" s="28"/>
      <c r="AO1039" s="28"/>
      <c r="AP1039" s="28"/>
      <c r="AQ1039" s="28"/>
      <c r="AR1039" s="28"/>
      <c r="AS1039" s="28"/>
      <c r="AT1039" s="28"/>
      <c r="AU1039" s="28"/>
      <c r="AV1039" s="28"/>
      <c r="AW1039" s="28"/>
      <c r="AX1039" s="28"/>
      <c r="AY1039" s="28"/>
      <c r="AZ1039" s="28"/>
      <c r="BA1039" s="28"/>
      <c r="BB1039" s="28"/>
      <c r="BC1039" s="28"/>
      <c r="BD1039" s="28"/>
      <c r="BE1039" s="28"/>
    </row>
    <row r="1040" spans="1:57" s="23" customFormat="1" ht="14.25">
      <c r="A1040" s="28"/>
      <c r="B1040" s="28"/>
      <c r="C1040" s="28"/>
      <c r="D1040" s="28"/>
      <c r="E1040" s="28"/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38"/>
      <c r="R1040" s="28"/>
      <c r="S1040" s="28"/>
      <c r="T1040" s="28"/>
      <c r="U1040" s="28"/>
      <c r="V1040" s="28"/>
      <c r="W1040" s="28"/>
      <c r="X1040" s="28"/>
      <c r="Y1040" s="28"/>
      <c r="Z1040" s="28"/>
      <c r="AA1040" s="28"/>
      <c r="AB1040" s="28"/>
      <c r="AC1040" s="28"/>
      <c r="AD1040" s="28"/>
      <c r="AE1040" s="28"/>
      <c r="AF1040" s="28"/>
      <c r="AG1040" s="28"/>
      <c r="AH1040" s="28"/>
      <c r="AI1040" s="28"/>
      <c r="AJ1040" s="28"/>
      <c r="AK1040" s="28"/>
      <c r="AL1040" s="28"/>
      <c r="AM1040" s="28"/>
      <c r="AN1040" s="28"/>
      <c r="AO1040" s="28"/>
      <c r="AP1040" s="28"/>
      <c r="AQ1040" s="28"/>
      <c r="AR1040" s="28"/>
      <c r="AS1040" s="28"/>
      <c r="AT1040" s="28"/>
      <c r="AU1040" s="28"/>
      <c r="AV1040" s="28"/>
      <c r="AW1040" s="28"/>
      <c r="AX1040" s="28"/>
      <c r="AY1040" s="28"/>
      <c r="AZ1040" s="28"/>
      <c r="BA1040" s="28"/>
      <c r="BB1040" s="28"/>
      <c r="BC1040" s="28"/>
      <c r="BD1040" s="28"/>
      <c r="BE1040" s="28"/>
    </row>
    <row r="1041" spans="1:57" s="23" customFormat="1" ht="14.25">
      <c r="A1041" s="28"/>
      <c r="B1041" s="28"/>
      <c r="C1041" s="28"/>
      <c r="D1041" s="28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38"/>
      <c r="R1041" s="28"/>
      <c r="S1041" s="28"/>
      <c r="T1041" s="28"/>
      <c r="U1041" s="28"/>
      <c r="V1041" s="28"/>
      <c r="W1041" s="28"/>
      <c r="X1041" s="28"/>
      <c r="Y1041" s="28"/>
      <c r="Z1041" s="28"/>
      <c r="AA1041" s="28"/>
      <c r="AB1041" s="28"/>
      <c r="AC1041" s="28"/>
      <c r="AD1041" s="28"/>
      <c r="AE1041" s="28"/>
      <c r="AF1041" s="28"/>
      <c r="AG1041" s="28"/>
      <c r="AH1041" s="28"/>
      <c r="AI1041" s="28"/>
      <c r="AJ1041" s="28"/>
      <c r="AK1041" s="28"/>
      <c r="AL1041" s="28"/>
      <c r="AM1041" s="28"/>
      <c r="AN1041" s="28"/>
      <c r="AO1041" s="28"/>
      <c r="AP1041" s="28"/>
      <c r="AQ1041" s="28"/>
      <c r="AR1041" s="28"/>
      <c r="AS1041" s="28"/>
      <c r="AT1041" s="28"/>
      <c r="AU1041" s="28"/>
      <c r="AV1041" s="28"/>
      <c r="AW1041" s="28"/>
      <c r="AX1041" s="28"/>
      <c r="AY1041" s="28"/>
      <c r="AZ1041" s="28"/>
      <c r="BA1041" s="28"/>
      <c r="BB1041" s="28"/>
      <c r="BC1041" s="28"/>
      <c r="BD1041" s="28"/>
      <c r="BE1041" s="28"/>
    </row>
    <row r="1042" spans="1:57" s="23" customFormat="1" ht="14.25">
      <c r="A1042" s="28"/>
      <c r="B1042" s="28"/>
      <c r="C1042" s="28"/>
      <c r="D1042" s="28"/>
      <c r="E1042" s="28"/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  <c r="Q1042" s="38"/>
      <c r="R1042" s="28"/>
      <c r="S1042" s="28"/>
      <c r="T1042" s="28"/>
      <c r="U1042" s="28"/>
      <c r="V1042" s="28"/>
      <c r="W1042" s="28"/>
      <c r="X1042" s="28"/>
      <c r="Y1042" s="28"/>
      <c r="Z1042" s="28"/>
      <c r="AA1042" s="28"/>
      <c r="AB1042" s="28"/>
      <c r="AC1042" s="28"/>
      <c r="AD1042" s="28"/>
      <c r="AE1042" s="28"/>
      <c r="AF1042" s="28"/>
      <c r="AG1042" s="28"/>
      <c r="AH1042" s="28"/>
      <c r="AI1042" s="28"/>
      <c r="AJ1042" s="28"/>
      <c r="AK1042" s="28"/>
      <c r="AL1042" s="28"/>
      <c r="AM1042" s="28"/>
      <c r="AN1042" s="28"/>
      <c r="AO1042" s="28"/>
      <c r="AP1042" s="28"/>
      <c r="AQ1042" s="28"/>
      <c r="AR1042" s="28"/>
      <c r="AS1042" s="28"/>
      <c r="AT1042" s="28"/>
      <c r="AU1042" s="28"/>
      <c r="AV1042" s="28"/>
      <c r="AW1042" s="28"/>
      <c r="AX1042" s="28"/>
      <c r="AY1042" s="28"/>
      <c r="AZ1042" s="28"/>
      <c r="BA1042" s="28"/>
      <c r="BB1042" s="28"/>
      <c r="BC1042" s="28"/>
      <c r="BD1042" s="28"/>
      <c r="BE1042" s="28"/>
    </row>
    <row r="1043" spans="1:57" s="23" customFormat="1" ht="14.25">
      <c r="A1043" s="28"/>
      <c r="B1043" s="28"/>
      <c r="C1043" s="28"/>
      <c r="D1043" s="28"/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38"/>
      <c r="R1043" s="28"/>
      <c r="S1043" s="28"/>
      <c r="T1043" s="28"/>
      <c r="U1043" s="28"/>
      <c r="V1043" s="28"/>
      <c r="W1043" s="28"/>
      <c r="X1043" s="28"/>
      <c r="Y1043" s="28"/>
      <c r="Z1043" s="28"/>
      <c r="AA1043" s="28"/>
      <c r="AB1043" s="28"/>
      <c r="AC1043" s="28"/>
      <c r="AD1043" s="28"/>
      <c r="AE1043" s="28"/>
      <c r="AF1043" s="28"/>
      <c r="AG1043" s="28"/>
      <c r="AH1043" s="28"/>
      <c r="AI1043" s="28"/>
      <c r="AJ1043" s="28"/>
      <c r="AK1043" s="28"/>
      <c r="AL1043" s="28"/>
      <c r="AM1043" s="28"/>
      <c r="AN1043" s="28"/>
      <c r="AO1043" s="28"/>
      <c r="AP1043" s="28"/>
      <c r="AQ1043" s="28"/>
      <c r="AR1043" s="28"/>
      <c r="AS1043" s="28"/>
      <c r="AT1043" s="28"/>
      <c r="AU1043" s="28"/>
      <c r="AV1043" s="28"/>
      <c r="AW1043" s="28"/>
      <c r="AX1043" s="28"/>
      <c r="AY1043" s="28"/>
      <c r="AZ1043" s="28"/>
      <c r="BA1043" s="28"/>
      <c r="BB1043" s="28"/>
      <c r="BC1043" s="28"/>
      <c r="BD1043" s="28"/>
      <c r="BE1043" s="28"/>
    </row>
    <row r="1044" spans="1:57" s="23" customFormat="1" ht="14.25">
      <c r="A1044" s="28"/>
      <c r="B1044" s="28"/>
      <c r="C1044" s="28"/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38"/>
      <c r="R1044" s="28"/>
      <c r="S1044" s="28"/>
      <c r="T1044" s="28"/>
      <c r="U1044" s="28"/>
      <c r="V1044" s="28"/>
      <c r="W1044" s="28"/>
      <c r="X1044" s="28"/>
      <c r="Y1044" s="28"/>
      <c r="Z1044" s="28"/>
      <c r="AA1044" s="28"/>
      <c r="AB1044" s="28"/>
      <c r="AC1044" s="28"/>
      <c r="AD1044" s="28"/>
      <c r="AE1044" s="28"/>
      <c r="AF1044" s="28"/>
      <c r="AG1044" s="28"/>
      <c r="AH1044" s="28"/>
      <c r="AI1044" s="28"/>
      <c r="AJ1044" s="28"/>
      <c r="AK1044" s="28"/>
      <c r="AL1044" s="28"/>
      <c r="AM1044" s="28"/>
      <c r="AN1044" s="28"/>
      <c r="AO1044" s="28"/>
      <c r="AP1044" s="28"/>
      <c r="AQ1044" s="28"/>
      <c r="AR1044" s="28"/>
      <c r="AS1044" s="28"/>
      <c r="AT1044" s="28"/>
      <c r="AU1044" s="28"/>
      <c r="AV1044" s="28"/>
      <c r="AW1044" s="28"/>
      <c r="AX1044" s="28"/>
      <c r="AY1044" s="28"/>
      <c r="AZ1044" s="28"/>
      <c r="BA1044" s="28"/>
      <c r="BB1044" s="28"/>
      <c r="BC1044" s="28"/>
      <c r="BD1044" s="28"/>
      <c r="BE1044" s="28"/>
    </row>
    <row r="1045" spans="1:57" s="23" customFormat="1" ht="14.25">
      <c r="A1045" s="28"/>
      <c r="B1045" s="28"/>
      <c r="C1045" s="28"/>
      <c r="D1045" s="28"/>
      <c r="E1045" s="28"/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  <c r="P1045" s="28"/>
      <c r="Q1045" s="38"/>
      <c r="R1045" s="28"/>
      <c r="S1045" s="28"/>
      <c r="T1045" s="28"/>
      <c r="U1045" s="28"/>
      <c r="V1045" s="28"/>
      <c r="W1045" s="28"/>
      <c r="X1045" s="28"/>
      <c r="Y1045" s="28"/>
      <c r="Z1045" s="28"/>
      <c r="AA1045" s="28"/>
      <c r="AB1045" s="28"/>
      <c r="AC1045" s="28"/>
      <c r="AD1045" s="28"/>
      <c r="AE1045" s="28"/>
      <c r="AF1045" s="28"/>
      <c r="AG1045" s="28"/>
      <c r="AH1045" s="28"/>
      <c r="AI1045" s="28"/>
      <c r="AJ1045" s="28"/>
      <c r="AK1045" s="28"/>
      <c r="AL1045" s="28"/>
      <c r="AM1045" s="28"/>
      <c r="AN1045" s="28"/>
      <c r="AO1045" s="28"/>
      <c r="AP1045" s="28"/>
      <c r="AQ1045" s="28"/>
      <c r="AR1045" s="28"/>
      <c r="AS1045" s="28"/>
      <c r="AT1045" s="28"/>
      <c r="AU1045" s="28"/>
      <c r="AV1045" s="28"/>
      <c r="AW1045" s="28"/>
      <c r="AX1045" s="28"/>
      <c r="AY1045" s="28"/>
      <c r="AZ1045" s="28"/>
      <c r="BA1045" s="28"/>
      <c r="BB1045" s="28"/>
      <c r="BC1045" s="28"/>
      <c r="BD1045" s="28"/>
      <c r="BE1045" s="28"/>
    </row>
    <row r="1046" spans="1:57" s="23" customFormat="1" ht="14.25">
      <c r="A1046" s="28"/>
      <c r="B1046" s="28"/>
      <c r="C1046" s="28"/>
      <c r="D1046" s="28"/>
      <c r="E1046" s="28"/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  <c r="P1046" s="28"/>
      <c r="Q1046" s="38"/>
      <c r="R1046" s="28"/>
      <c r="S1046" s="28"/>
      <c r="T1046" s="28"/>
      <c r="U1046" s="28"/>
      <c r="V1046" s="28"/>
      <c r="W1046" s="28"/>
      <c r="X1046" s="28"/>
      <c r="Y1046" s="28"/>
      <c r="Z1046" s="28"/>
      <c r="AA1046" s="28"/>
      <c r="AB1046" s="28"/>
      <c r="AC1046" s="28"/>
      <c r="AD1046" s="28"/>
      <c r="AE1046" s="28"/>
      <c r="AF1046" s="28"/>
      <c r="AG1046" s="28"/>
      <c r="AH1046" s="28"/>
      <c r="AI1046" s="28"/>
      <c r="AJ1046" s="28"/>
      <c r="AK1046" s="28"/>
      <c r="AL1046" s="28"/>
      <c r="AM1046" s="28"/>
      <c r="AN1046" s="28"/>
      <c r="AO1046" s="28"/>
      <c r="AP1046" s="28"/>
      <c r="AQ1046" s="28"/>
      <c r="AR1046" s="28"/>
      <c r="AS1046" s="28"/>
      <c r="AT1046" s="28"/>
      <c r="AU1046" s="28"/>
      <c r="AV1046" s="28"/>
      <c r="AW1046" s="28"/>
      <c r="AX1046" s="28"/>
      <c r="AY1046" s="28"/>
      <c r="AZ1046" s="28"/>
      <c r="BA1046" s="28"/>
      <c r="BB1046" s="28"/>
      <c r="BC1046" s="28"/>
      <c r="BD1046" s="28"/>
      <c r="BE1046" s="28"/>
    </row>
    <row r="1047" spans="1:57" s="23" customFormat="1" ht="14.25">
      <c r="A1047" s="28"/>
      <c r="B1047" s="28"/>
      <c r="C1047" s="28"/>
      <c r="D1047" s="28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38"/>
      <c r="R1047" s="28"/>
      <c r="S1047" s="28"/>
      <c r="T1047" s="28"/>
      <c r="U1047" s="28"/>
      <c r="V1047" s="28"/>
      <c r="W1047" s="28"/>
      <c r="X1047" s="28"/>
      <c r="Y1047" s="28"/>
      <c r="Z1047" s="28"/>
      <c r="AA1047" s="28"/>
      <c r="AB1047" s="28"/>
      <c r="AC1047" s="28"/>
      <c r="AD1047" s="28"/>
      <c r="AE1047" s="28"/>
      <c r="AF1047" s="28"/>
      <c r="AG1047" s="28"/>
      <c r="AH1047" s="28"/>
      <c r="AI1047" s="28"/>
      <c r="AJ1047" s="28"/>
      <c r="AK1047" s="28"/>
      <c r="AL1047" s="28"/>
      <c r="AM1047" s="28"/>
      <c r="AN1047" s="28"/>
      <c r="AO1047" s="28"/>
      <c r="AP1047" s="28"/>
      <c r="AQ1047" s="28"/>
      <c r="AR1047" s="28"/>
      <c r="AS1047" s="28"/>
      <c r="AT1047" s="28"/>
      <c r="AU1047" s="28"/>
      <c r="AV1047" s="28"/>
      <c r="AW1047" s="28"/>
      <c r="AX1047" s="28"/>
      <c r="AY1047" s="28"/>
      <c r="AZ1047" s="28"/>
      <c r="BA1047" s="28"/>
      <c r="BB1047" s="28"/>
      <c r="BC1047" s="28"/>
      <c r="BD1047" s="28"/>
      <c r="BE1047" s="28"/>
    </row>
    <row r="1048" spans="1:57" s="23" customFormat="1" ht="14.25">
      <c r="A1048" s="28"/>
      <c r="B1048" s="28"/>
      <c r="C1048" s="28"/>
      <c r="D1048" s="28"/>
      <c r="E1048" s="28"/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  <c r="P1048" s="28"/>
      <c r="Q1048" s="38"/>
      <c r="R1048" s="28"/>
      <c r="S1048" s="28"/>
      <c r="T1048" s="28"/>
      <c r="U1048" s="28"/>
      <c r="V1048" s="28"/>
      <c r="W1048" s="28"/>
      <c r="X1048" s="28"/>
      <c r="Y1048" s="28"/>
      <c r="Z1048" s="28"/>
      <c r="AA1048" s="28"/>
      <c r="AB1048" s="28"/>
      <c r="AC1048" s="28"/>
      <c r="AD1048" s="28"/>
      <c r="AE1048" s="28"/>
      <c r="AF1048" s="28"/>
      <c r="AG1048" s="28"/>
      <c r="AH1048" s="28"/>
      <c r="AI1048" s="28"/>
      <c r="AJ1048" s="28"/>
      <c r="AK1048" s="28"/>
      <c r="AL1048" s="28"/>
      <c r="AM1048" s="28"/>
      <c r="AN1048" s="28"/>
      <c r="AO1048" s="28"/>
      <c r="AP1048" s="28"/>
      <c r="AQ1048" s="28"/>
      <c r="AR1048" s="28"/>
      <c r="AS1048" s="28"/>
      <c r="AT1048" s="28"/>
      <c r="AU1048" s="28"/>
      <c r="AV1048" s="28"/>
      <c r="AW1048" s="28"/>
      <c r="AX1048" s="28"/>
      <c r="AY1048" s="28"/>
      <c r="AZ1048" s="28"/>
      <c r="BA1048" s="28"/>
      <c r="BB1048" s="28"/>
      <c r="BC1048" s="28"/>
      <c r="BD1048" s="28"/>
      <c r="BE1048" s="28"/>
    </row>
    <row r="1049" spans="1:57" s="23" customFormat="1" ht="14.25">
      <c r="A1049" s="28"/>
      <c r="B1049" s="28"/>
      <c r="C1049" s="28"/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38"/>
      <c r="R1049" s="28"/>
      <c r="S1049" s="28"/>
      <c r="T1049" s="28"/>
      <c r="U1049" s="28"/>
      <c r="V1049" s="28"/>
      <c r="W1049" s="28"/>
      <c r="X1049" s="28"/>
      <c r="Y1049" s="28"/>
      <c r="Z1049" s="28"/>
      <c r="AA1049" s="28"/>
      <c r="AB1049" s="28"/>
      <c r="AC1049" s="28"/>
      <c r="AD1049" s="28"/>
      <c r="AE1049" s="28"/>
      <c r="AF1049" s="28"/>
      <c r="AG1049" s="28"/>
      <c r="AH1049" s="28"/>
      <c r="AI1049" s="28"/>
      <c r="AJ1049" s="28"/>
      <c r="AK1049" s="28"/>
      <c r="AL1049" s="28"/>
      <c r="AM1049" s="28"/>
      <c r="AN1049" s="28"/>
      <c r="AO1049" s="28"/>
      <c r="AP1049" s="28"/>
      <c r="AQ1049" s="28"/>
      <c r="AR1049" s="28"/>
      <c r="AS1049" s="28"/>
      <c r="AT1049" s="28"/>
      <c r="AU1049" s="28"/>
      <c r="AV1049" s="28"/>
      <c r="AW1049" s="28"/>
      <c r="AX1049" s="28"/>
      <c r="AY1049" s="28"/>
      <c r="AZ1049" s="28"/>
      <c r="BA1049" s="28"/>
      <c r="BB1049" s="28"/>
      <c r="BC1049" s="28"/>
      <c r="BD1049" s="28"/>
      <c r="BE1049" s="28"/>
    </row>
    <row r="1050" spans="1:57" s="23" customFormat="1" ht="14.25">
      <c r="A1050" s="28"/>
      <c r="B1050" s="28"/>
      <c r="C1050" s="28"/>
      <c r="D1050" s="28"/>
      <c r="E1050" s="28"/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P1050" s="28"/>
      <c r="Q1050" s="38"/>
      <c r="R1050" s="28"/>
      <c r="S1050" s="28"/>
      <c r="T1050" s="28"/>
      <c r="U1050" s="28"/>
      <c r="V1050" s="28"/>
      <c r="W1050" s="28"/>
      <c r="X1050" s="28"/>
      <c r="Y1050" s="28"/>
      <c r="Z1050" s="28"/>
      <c r="AA1050" s="28"/>
      <c r="AB1050" s="28"/>
      <c r="AC1050" s="28"/>
      <c r="AD1050" s="28"/>
      <c r="AE1050" s="28"/>
      <c r="AF1050" s="28"/>
      <c r="AG1050" s="28"/>
      <c r="AH1050" s="28"/>
      <c r="AI1050" s="28"/>
      <c r="AJ1050" s="28"/>
      <c r="AK1050" s="28"/>
      <c r="AL1050" s="28"/>
      <c r="AM1050" s="28"/>
      <c r="AN1050" s="28"/>
      <c r="AO1050" s="28"/>
      <c r="AP1050" s="28"/>
      <c r="AQ1050" s="28"/>
      <c r="AR1050" s="28"/>
      <c r="AS1050" s="28"/>
      <c r="AT1050" s="28"/>
      <c r="AU1050" s="28"/>
      <c r="AV1050" s="28"/>
      <c r="AW1050" s="28"/>
      <c r="AX1050" s="28"/>
      <c r="AY1050" s="28"/>
      <c r="AZ1050" s="28"/>
      <c r="BA1050" s="28"/>
      <c r="BB1050" s="28"/>
      <c r="BC1050" s="28"/>
      <c r="BD1050" s="28"/>
      <c r="BE1050" s="28"/>
    </row>
    <row r="1051" spans="1:57" s="23" customFormat="1" ht="14.25">
      <c r="A1051" s="28"/>
      <c r="B1051" s="28"/>
      <c r="C1051" s="28"/>
      <c r="D1051" s="28"/>
      <c r="E1051" s="28"/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28"/>
      <c r="Q1051" s="38"/>
      <c r="R1051" s="28"/>
      <c r="S1051" s="28"/>
      <c r="T1051" s="28"/>
      <c r="U1051" s="28"/>
      <c r="V1051" s="28"/>
      <c r="W1051" s="28"/>
      <c r="X1051" s="28"/>
      <c r="Y1051" s="28"/>
      <c r="Z1051" s="28"/>
      <c r="AA1051" s="28"/>
      <c r="AB1051" s="28"/>
      <c r="AC1051" s="28"/>
      <c r="AD1051" s="28"/>
      <c r="AE1051" s="28"/>
      <c r="AF1051" s="28"/>
      <c r="AG1051" s="28"/>
      <c r="AH1051" s="28"/>
      <c r="AI1051" s="28"/>
      <c r="AJ1051" s="28"/>
      <c r="AK1051" s="28"/>
      <c r="AL1051" s="28"/>
      <c r="AM1051" s="28"/>
      <c r="AN1051" s="28"/>
      <c r="AO1051" s="28"/>
      <c r="AP1051" s="28"/>
      <c r="AQ1051" s="28"/>
      <c r="AR1051" s="28"/>
      <c r="AS1051" s="28"/>
      <c r="AT1051" s="28"/>
      <c r="AU1051" s="28"/>
      <c r="AV1051" s="28"/>
      <c r="AW1051" s="28"/>
      <c r="AX1051" s="28"/>
      <c r="AY1051" s="28"/>
      <c r="AZ1051" s="28"/>
      <c r="BA1051" s="28"/>
      <c r="BB1051" s="28"/>
      <c r="BC1051" s="28"/>
      <c r="BD1051" s="28"/>
      <c r="BE1051" s="28"/>
    </row>
    <row r="1052" spans="1:57" s="23" customFormat="1" ht="14.25">
      <c r="A1052" s="28"/>
      <c r="B1052" s="28"/>
      <c r="C1052" s="28"/>
      <c r="D1052" s="28"/>
      <c r="E1052" s="28"/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/>
      <c r="Q1052" s="38"/>
      <c r="R1052" s="28"/>
      <c r="S1052" s="28"/>
      <c r="T1052" s="28"/>
      <c r="U1052" s="28"/>
      <c r="V1052" s="28"/>
      <c r="W1052" s="28"/>
      <c r="X1052" s="28"/>
      <c r="Y1052" s="28"/>
      <c r="Z1052" s="28"/>
      <c r="AA1052" s="28"/>
      <c r="AB1052" s="28"/>
      <c r="AC1052" s="28"/>
      <c r="AD1052" s="28"/>
      <c r="AE1052" s="28"/>
      <c r="AF1052" s="28"/>
      <c r="AG1052" s="28"/>
      <c r="AH1052" s="28"/>
      <c r="AI1052" s="28"/>
      <c r="AJ1052" s="28"/>
      <c r="AK1052" s="28"/>
      <c r="AL1052" s="28"/>
      <c r="AM1052" s="28"/>
      <c r="AN1052" s="28"/>
      <c r="AO1052" s="28"/>
      <c r="AP1052" s="28"/>
      <c r="AQ1052" s="28"/>
      <c r="AR1052" s="28"/>
      <c r="AS1052" s="28"/>
      <c r="AT1052" s="28"/>
      <c r="AU1052" s="28"/>
      <c r="AV1052" s="28"/>
      <c r="AW1052" s="28"/>
      <c r="AX1052" s="28"/>
      <c r="AY1052" s="28"/>
      <c r="AZ1052" s="28"/>
      <c r="BA1052" s="28"/>
      <c r="BB1052" s="28"/>
      <c r="BC1052" s="28"/>
      <c r="BD1052" s="28"/>
      <c r="BE1052" s="28"/>
    </row>
    <row r="1053" spans="1:57" s="23" customFormat="1" ht="14.25">
      <c r="A1053" s="28"/>
      <c r="B1053" s="28"/>
      <c r="C1053" s="28"/>
      <c r="D1053" s="28"/>
      <c r="E1053" s="28"/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P1053" s="28"/>
      <c r="Q1053" s="38"/>
      <c r="R1053" s="28"/>
      <c r="S1053" s="28"/>
      <c r="T1053" s="28"/>
      <c r="U1053" s="28"/>
      <c r="V1053" s="28"/>
      <c r="W1053" s="28"/>
      <c r="X1053" s="28"/>
      <c r="Y1053" s="28"/>
      <c r="Z1053" s="28"/>
      <c r="AA1053" s="28"/>
      <c r="AB1053" s="28"/>
      <c r="AC1053" s="28"/>
      <c r="AD1053" s="28"/>
      <c r="AE1053" s="28"/>
      <c r="AF1053" s="28"/>
      <c r="AG1053" s="28"/>
      <c r="AH1053" s="28"/>
      <c r="AI1053" s="28"/>
      <c r="AJ1053" s="28"/>
      <c r="AK1053" s="28"/>
      <c r="AL1053" s="28"/>
      <c r="AM1053" s="28"/>
      <c r="AN1053" s="28"/>
      <c r="AO1053" s="28"/>
      <c r="AP1053" s="28"/>
      <c r="AQ1053" s="28"/>
      <c r="AR1053" s="28"/>
      <c r="AS1053" s="28"/>
      <c r="AT1053" s="28"/>
      <c r="AU1053" s="28"/>
      <c r="AV1053" s="28"/>
      <c r="AW1053" s="28"/>
      <c r="AX1053" s="28"/>
      <c r="AY1053" s="28"/>
      <c r="AZ1053" s="28"/>
      <c r="BA1053" s="28"/>
      <c r="BB1053" s="28"/>
      <c r="BC1053" s="28"/>
      <c r="BD1053" s="28"/>
      <c r="BE1053" s="28"/>
    </row>
    <row r="1054" spans="1:57" s="23" customFormat="1" ht="14.25">
      <c r="A1054" s="28"/>
      <c r="B1054" s="28"/>
      <c r="C1054" s="28"/>
      <c r="D1054" s="28"/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38"/>
      <c r="R1054" s="28"/>
      <c r="S1054" s="28"/>
      <c r="T1054" s="28"/>
      <c r="U1054" s="28"/>
      <c r="V1054" s="28"/>
      <c r="W1054" s="28"/>
      <c r="X1054" s="28"/>
      <c r="Y1054" s="28"/>
      <c r="Z1054" s="28"/>
      <c r="AA1054" s="28"/>
      <c r="AB1054" s="28"/>
      <c r="AC1054" s="28"/>
      <c r="AD1054" s="28"/>
      <c r="AE1054" s="28"/>
      <c r="AF1054" s="28"/>
      <c r="AG1054" s="28"/>
      <c r="AH1054" s="28"/>
      <c r="AI1054" s="28"/>
      <c r="AJ1054" s="28"/>
      <c r="AK1054" s="28"/>
      <c r="AL1054" s="28"/>
      <c r="AM1054" s="28"/>
      <c r="AN1054" s="28"/>
      <c r="AO1054" s="28"/>
      <c r="AP1054" s="28"/>
      <c r="AQ1054" s="28"/>
      <c r="AR1054" s="28"/>
      <c r="AS1054" s="28"/>
      <c r="AT1054" s="28"/>
      <c r="AU1054" s="28"/>
      <c r="AV1054" s="28"/>
      <c r="AW1054" s="28"/>
      <c r="AX1054" s="28"/>
      <c r="AY1054" s="28"/>
      <c r="AZ1054" s="28"/>
      <c r="BA1054" s="28"/>
      <c r="BB1054" s="28"/>
      <c r="BC1054" s="28"/>
      <c r="BD1054" s="28"/>
      <c r="BE1054" s="28"/>
    </row>
    <row r="1055" spans="1:57" s="23" customFormat="1" ht="14.25">
      <c r="A1055" s="28"/>
      <c r="B1055" s="28"/>
      <c r="C1055" s="28"/>
      <c r="D1055" s="28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38"/>
      <c r="R1055" s="28"/>
      <c r="S1055" s="28"/>
      <c r="T1055" s="28"/>
      <c r="U1055" s="28"/>
      <c r="V1055" s="28"/>
      <c r="W1055" s="28"/>
      <c r="X1055" s="28"/>
      <c r="Y1055" s="28"/>
      <c r="Z1055" s="28"/>
      <c r="AA1055" s="28"/>
      <c r="AB1055" s="28"/>
      <c r="AC1055" s="28"/>
      <c r="AD1055" s="28"/>
      <c r="AE1055" s="28"/>
      <c r="AF1055" s="28"/>
      <c r="AG1055" s="28"/>
      <c r="AH1055" s="28"/>
      <c r="AI1055" s="28"/>
      <c r="AJ1055" s="28"/>
      <c r="AK1055" s="28"/>
      <c r="AL1055" s="28"/>
      <c r="AM1055" s="28"/>
      <c r="AN1055" s="28"/>
      <c r="AO1055" s="28"/>
      <c r="AP1055" s="28"/>
      <c r="AQ1055" s="28"/>
      <c r="AR1055" s="28"/>
      <c r="AS1055" s="28"/>
      <c r="AT1055" s="28"/>
      <c r="AU1055" s="28"/>
      <c r="AV1055" s="28"/>
      <c r="AW1055" s="28"/>
      <c r="AX1055" s="28"/>
      <c r="AY1055" s="28"/>
      <c r="AZ1055" s="28"/>
      <c r="BA1055" s="28"/>
      <c r="BB1055" s="28"/>
      <c r="BC1055" s="28"/>
      <c r="BD1055" s="28"/>
      <c r="BE1055" s="28"/>
    </row>
    <row r="1056" spans="1:57" s="23" customFormat="1" ht="14.25">
      <c r="A1056" s="28"/>
      <c r="B1056" s="28"/>
      <c r="C1056" s="28"/>
      <c r="D1056" s="28"/>
      <c r="E1056" s="28"/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P1056" s="28"/>
      <c r="Q1056" s="38"/>
      <c r="R1056" s="28"/>
      <c r="S1056" s="28"/>
      <c r="T1056" s="28"/>
      <c r="U1056" s="28"/>
      <c r="V1056" s="28"/>
      <c r="W1056" s="28"/>
      <c r="X1056" s="28"/>
      <c r="Y1056" s="28"/>
      <c r="Z1056" s="28"/>
      <c r="AA1056" s="28"/>
      <c r="AB1056" s="28"/>
      <c r="AC1056" s="28"/>
      <c r="AD1056" s="28"/>
      <c r="AE1056" s="28"/>
      <c r="AF1056" s="28"/>
      <c r="AG1056" s="28"/>
      <c r="AH1056" s="28"/>
      <c r="AI1056" s="28"/>
      <c r="AJ1056" s="28"/>
      <c r="AK1056" s="28"/>
      <c r="AL1056" s="28"/>
      <c r="AM1056" s="28"/>
      <c r="AN1056" s="28"/>
      <c r="AO1056" s="28"/>
      <c r="AP1056" s="28"/>
      <c r="AQ1056" s="28"/>
      <c r="AR1056" s="28"/>
      <c r="AS1056" s="28"/>
      <c r="AT1056" s="28"/>
      <c r="AU1056" s="28"/>
      <c r="AV1056" s="28"/>
      <c r="AW1056" s="28"/>
      <c r="AX1056" s="28"/>
      <c r="AY1056" s="28"/>
      <c r="AZ1056" s="28"/>
      <c r="BA1056" s="28"/>
      <c r="BB1056" s="28"/>
      <c r="BC1056" s="28"/>
      <c r="BD1056" s="28"/>
      <c r="BE1056" s="28"/>
    </row>
    <row r="1057" spans="1:57" s="23" customFormat="1" ht="14.25">
      <c r="A1057" s="28"/>
      <c r="B1057" s="28"/>
      <c r="C1057" s="28"/>
      <c r="D1057" s="28"/>
      <c r="E1057" s="28"/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38"/>
      <c r="R1057" s="28"/>
      <c r="S1057" s="28"/>
      <c r="T1057" s="28"/>
      <c r="U1057" s="28"/>
      <c r="V1057" s="28"/>
      <c r="W1057" s="28"/>
      <c r="X1057" s="28"/>
      <c r="Y1057" s="28"/>
      <c r="Z1057" s="28"/>
      <c r="AA1057" s="28"/>
      <c r="AB1057" s="28"/>
      <c r="AC1057" s="28"/>
      <c r="AD1057" s="28"/>
      <c r="AE1057" s="28"/>
      <c r="AF1057" s="28"/>
      <c r="AG1057" s="28"/>
      <c r="AH1057" s="28"/>
      <c r="AI1057" s="28"/>
      <c r="AJ1057" s="28"/>
      <c r="AK1057" s="28"/>
      <c r="AL1057" s="28"/>
      <c r="AM1057" s="28"/>
      <c r="AN1057" s="28"/>
      <c r="AO1057" s="28"/>
      <c r="AP1057" s="28"/>
      <c r="AQ1057" s="28"/>
      <c r="AR1057" s="28"/>
      <c r="AS1057" s="28"/>
      <c r="AT1057" s="28"/>
      <c r="AU1057" s="28"/>
      <c r="AV1057" s="28"/>
      <c r="AW1057" s="28"/>
      <c r="AX1057" s="28"/>
      <c r="AY1057" s="28"/>
      <c r="AZ1057" s="28"/>
      <c r="BA1057" s="28"/>
      <c r="BB1057" s="28"/>
      <c r="BC1057" s="28"/>
      <c r="BD1057" s="28"/>
      <c r="BE1057" s="28"/>
    </row>
    <row r="1058" spans="1:57" s="23" customFormat="1" ht="14.25">
      <c r="A1058" s="28"/>
      <c r="B1058" s="28"/>
      <c r="C1058" s="28"/>
      <c r="D1058" s="28"/>
      <c r="E1058" s="28"/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P1058" s="28"/>
      <c r="Q1058" s="38"/>
      <c r="R1058" s="28"/>
      <c r="S1058" s="28"/>
      <c r="T1058" s="28"/>
      <c r="U1058" s="28"/>
      <c r="V1058" s="28"/>
      <c r="W1058" s="28"/>
      <c r="X1058" s="28"/>
      <c r="Y1058" s="28"/>
      <c r="Z1058" s="28"/>
      <c r="AA1058" s="28"/>
      <c r="AB1058" s="28"/>
      <c r="AC1058" s="28"/>
      <c r="AD1058" s="28"/>
      <c r="AE1058" s="28"/>
      <c r="AF1058" s="28"/>
      <c r="AG1058" s="28"/>
      <c r="AH1058" s="28"/>
      <c r="AI1058" s="28"/>
      <c r="AJ1058" s="28"/>
      <c r="AK1058" s="28"/>
      <c r="AL1058" s="28"/>
      <c r="AM1058" s="28"/>
      <c r="AN1058" s="28"/>
      <c r="AO1058" s="28"/>
      <c r="AP1058" s="28"/>
      <c r="AQ1058" s="28"/>
      <c r="AR1058" s="28"/>
      <c r="AS1058" s="28"/>
      <c r="AT1058" s="28"/>
      <c r="AU1058" s="28"/>
      <c r="AV1058" s="28"/>
      <c r="AW1058" s="28"/>
      <c r="AX1058" s="28"/>
      <c r="AY1058" s="28"/>
      <c r="AZ1058" s="28"/>
      <c r="BA1058" s="28"/>
      <c r="BB1058" s="28"/>
      <c r="BC1058" s="28"/>
      <c r="BD1058" s="28"/>
      <c r="BE1058" s="28"/>
    </row>
    <row r="1059" spans="1:57" s="23" customFormat="1" ht="14.25">
      <c r="A1059" s="28"/>
      <c r="B1059" s="28"/>
      <c r="C1059" s="28"/>
      <c r="D1059" s="28"/>
      <c r="E1059" s="28"/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38"/>
      <c r="R1059" s="28"/>
      <c r="S1059" s="28"/>
      <c r="T1059" s="28"/>
      <c r="U1059" s="28"/>
      <c r="V1059" s="28"/>
      <c r="W1059" s="28"/>
      <c r="X1059" s="28"/>
      <c r="Y1059" s="28"/>
      <c r="Z1059" s="28"/>
      <c r="AA1059" s="28"/>
      <c r="AB1059" s="28"/>
      <c r="AC1059" s="28"/>
      <c r="AD1059" s="28"/>
      <c r="AE1059" s="28"/>
      <c r="AF1059" s="28"/>
      <c r="AG1059" s="28"/>
      <c r="AH1059" s="28"/>
      <c r="AI1059" s="28"/>
      <c r="AJ1059" s="28"/>
      <c r="AK1059" s="28"/>
      <c r="AL1059" s="28"/>
      <c r="AM1059" s="28"/>
      <c r="AN1059" s="28"/>
      <c r="AO1059" s="28"/>
      <c r="AP1059" s="28"/>
      <c r="AQ1059" s="28"/>
      <c r="AR1059" s="28"/>
      <c r="AS1059" s="28"/>
      <c r="AT1059" s="28"/>
      <c r="AU1059" s="28"/>
      <c r="AV1059" s="28"/>
      <c r="AW1059" s="28"/>
      <c r="AX1059" s="28"/>
      <c r="AY1059" s="28"/>
      <c r="AZ1059" s="28"/>
      <c r="BA1059" s="28"/>
      <c r="BB1059" s="28"/>
      <c r="BC1059" s="28"/>
      <c r="BD1059" s="28"/>
      <c r="BE1059" s="28"/>
    </row>
    <row r="1060" spans="1:57" s="23" customFormat="1" ht="14.25">
      <c r="A1060" s="28"/>
      <c r="B1060" s="28"/>
      <c r="C1060" s="28"/>
      <c r="D1060" s="28"/>
      <c r="E1060" s="28"/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  <c r="P1060" s="28"/>
      <c r="Q1060" s="38"/>
      <c r="R1060" s="28"/>
      <c r="S1060" s="28"/>
      <c r="T1060" s="28"/>
      <c r="U1060" s="28"/>
      <c r="V1060" s="28"/>
      <c r="W1060" s="28"/>
      <c r="X1060" s="28"/>
      <c r="Y1060" s="28"/>
      <c r="Z1060" s="28"/>
      <c r="AA1060" s="28"/>
      <c r="AB1060" s="28"/>
      <c r="AC1060" s="28"/>
      <c r="AD1060" s="28"/>
      <c r="AE1060" s="28"/>
      <c r="AF1060" s="28"/>
      <c r="AG1060" s="28"/>
      <c r="AH1060" s="28"/>
      <c r="AI1060" s="28"/>
      <c r="AJ1060" s="28"/>
      <c r="AK1060" s="28"/>
      <c r="AL1060" s="28"/>
      <c r="AM1060" s="28"/>
      <c r="AN1060" s="28"/>
      <c r="AO1060" s="28"/>
      <c r="AP1060" s="28"/>
      <c r="AQ1060" s="28"/>
      <c r="AR1060" s="28"/>
      <c r="AS1060" s="28"/>
      <c r="AT1060" s="28"/>
      <c r="AU1060" s="28"/>
      <c r="AV1060" s="28"/>
      <c r="AW1060" s="28"/>
      <c r="AX1060" s="28"/>
      <c r="AY1060" s="28"/>
      <c r="AZ1060" s="28"/>
      <c r="BA1060" s="28"/>
      <c r="BB1060" s="28"/>
      <c r="BC1060" s="28"/>
      <c r="BD1060" s="28"/>
      <c r="BE1060" s="28"/>
    </row>
    <row r="1061" spans="1:57" s="23" customFormat="1" ht="14.25">
      <c r="A1061" s="28"/>
      <c r="B1061" s="28"/>
      <c r="C1061" s="28"/>
      <c r="D1061" s="28"/>
      <c r="E1061" s="28"/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  <c r="P1061" s="28"/>
      <c r="Q1061" s="38"/>
      <c r="R1061" s="28"/>
      <c r="S1061" s="28"/>
      <c r="T1061" s="28"/>
      <c r="U1061" s="28"/>
      <c r="V1061" s="28"/>
      <c r="W1061" s="28"/>
      <c r="X1061" s="28"/>
      <c r="Y1061" s="28"/>
      <c r="Z1061" s="28"/>
      <c r="AA1061" s="28"/>
      <c r="AB1061" s="28"/>
      <c r="AC1061" s="28"/>
      <c r="AD1061" s="28"/>
      <c r="AE1061" s="28"/>
      <c r="AF1061" s="28"/>
      <c r="AG1061" s="28"/>
      <c r="AH1061" s="28"/>
      <c r="AI1061" s="28"/>
      <c r="AJ1061" s="28"/>
      <c r="AK1061" s="28"/>
      <c r="AL1061" s="28"/>
      <c r="AM1061" s="28"/>
      <c r="AN1061" s="28"/>
      <c r="AO1061" s="28"/>
      <c r="AP1061" s="28"/>
      <c r="AQ1061" s="28"/>
      <c r="AR1061" s="28"/>
      <c r="AS1061" s="28"/>
      <c r="AT1061" s="28"/>
      <c r="AU1061" s="28"/>
      <c r="AV1061" s="28"/>
      <c r="AW1061" s="28"/>
      <c r="AX1061" s="28"/>
      <c r="AY1061" s="28"/>
      <c r="AZ1061" s="28"/>
      <c r="BA1061" s="28"/>
      <c r="BB1061" s="28"/>
      <c r="BC1061" s="28"/>
      <c r="BD1061" s="28"/>
      <c r="BE1061" s="28"/>
    </row>
    <row r="1062" spans="1:57" s="23" customFormat="1" ht="14.25">
      <c r="A1062" s="28"/>
      <c r="B1062" s="28"/>
      <c r="C1062" s="28"/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38"/>
      <c r="R1062" s="28"/>
      <c r="S1062" s="28"/>
      <c r="T1062" s="28"/>
      <c r="U1062" s="28"/>
      <c r="V1062" s="28"/>
      <c r="W1062" s="28"/>
      <c r="X1062" s="28"/>
      <c r="Y1062" s="28"/>
      <c r="Z1062" s="28"/>
      <c r="AA1062" s="28"/>
      <c r="AB1062" s="28"/>
      <c r="AC1062" s="28"/>
      <c r="AD1062" s="28"/>
      <c r="AE1062" s="28"/>
      <c r="AF1062" s="28"/>
      <c r="AG1062" s="28"/>
      <c r="AH1062" s="28"/>
      <c r="AI1062" s="28"/>
      <c r="AJ1062" s="28"/>
      <c r="AK1062" s="28"/>
      <c r="AL1062" s="28"/>
      <c r="AM1062" s="28"/>
      <c r="AN1062" s="28"/>
      <c r="AO1062" s="28"/>
      <c r="AP1062" s="28"/>
      <c r="AQ1062" s="28"/>
      <c r="AR1062" s="28"/>
      <c r="AS1062" s="28"/>
      <c r="AT1062" s="28"/>
      <c r="AU1062" s="28"/>
      <c r="AV1062" s="28"/>
      <c r="AW1062" s="28"/>
      <c r="AX1062" s="28"/>
      <c r="AY1062" s="28"/>
      <c r="AZ1062" s="28"/>
      <c r="BA1062" s="28"/>
      <c r="BB1062" s="28"/>
      <c r="BC1062" s="28"/>
      <c r="BD1062" s="28"/>
      <c r="BE1062" s="28"/>
    </row>
    <row r="1063" spans="1:57" s="23" customFormat="1" ht="14.25">
      <c r="A1063" s="28"/>
      <c r="B1063" s="28"/>
      <c r="C1063" s="28"/>
      <c r="D1063" s="28"/>
      <c r="E1063" s="28"/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P1063" s="28"/>
      <c r="Q1063" s="38"/>
      <c r="R1063" s="28"/>
      <c r="S1063" s="28"/>
      <c r="T1063" s="28"/>
      <c r="U1063" s="28"/>
      <c r="V1063" s="28"/>
      <c r="W1063" s="28"/>
      <c r="X1063" s="28"/>
      <c r="Y1063" s="28"/>
      <c r="Z1063" s="28"/>
      <c r="AA1063" s="28"/>
      <c r="AB1063" s="28"/>
      <c r="AC1063" s="28"/>
      <c r="AD1063" s="28"/>
      <c r="AE1063" s="28"/>
      <c r="AF1063" s="28"/>
      <c r="AG1063" s="28"/>
      <c r="AH1063" s="28"/>
      <c r="AI1063" s="28"/>
      <c r="AJ1063" s="28"/>
      <c r="AK1063" s="28"/>
      <c r="AL1063" s="28"/>
      <c r="AM1063" s="28"/>
      <c r="AN1063" s="28"/>
      <c r="AO1063" s="28"/>
      <c r="AP1063" s="28"/>
      <c r="AQ1063" s="28"/>
      <c r="AR1063" s="28"/>
      <c r="AS1063" s="28"/>
      <c r="AT1063" s="28"/>
      <c r="AU1063" s="28"/>
      <c r="AV1063" s="28"/>
      <c r="AW1063" s="28"/>
      <c r="AX1063" s="28"/>
      <c r="AY1063" s="28"/>
      <c r="AZ1063" s="28"/>
      <c r="BA1063" s="28"/>
      <c r="BB1063" s="28"/>
      <c r="BC1063" s="28"/>
      <c r="BD1063" s="28"/>
      <c r="BE1063" s="28"/>
    </row>
    <row r="1064" spans="1:57" s="23" customFormat="1" ht="14.25">
      <c r="A1064" s="28"/>
      <c r="B1064" s="28"/>
      <c r="C1064" s="28"/>
      <c r="D1064" s="28"/>
      <c r="E1064" s="28"/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38"/>
      <c r="R1064" s="28"/>
      <c r="S1064" s="28"/>
      <c r="T1064" s="28"/>
      <c r="U1064" s="28"/>
      <c r="V1064" s="28"/>
      <c r="W1064" s="28"/>
      <c r="X1064" s="28"/>
      <c r="Y1064" s="28"/>
      <c r="Z1064" s="28"/>
      <c r="AA1064" s="28"/>
      <c r="AB1064" s="28"/>
      <c r="AC1064" s="28"/>
      <c r="AD1064" s="28"/>
      <c r="AE1064" s="28"/>
      <c r="AF1064" s="28"/>
      <c r="AG1064" s="28"/>
      <c r="AH1064" s="28"/>
      <c r="AI1064" s="28"/>
      <c r="AJ1064" s="28"/>
      <c r="AK1064" s="28"/>
      <c r="AL1064" s="28"/>
      <c r="AM1064" s="28"/>
      <c r="AN1064" s="28"/>
      <c r="AO1064" s="28"/>
      <c r="AP1064" s="28"/>
      <c r="AQ1064" s="28"/>
      <c r="AR1064" s="28"/>
      <c r="AS1064" s="28"/>
      <c r="AT1064" s="28"/>
      <c r="AU1064" s="28"/>
      <c r="AV1064" s="28"/>
      <c r="AW1064" s="28"/>
      <c r="AX1064" s="28"/>
      <c r="AY1064" s="28"/>
      <c r="AZ1064" s="28"/>
      <c r="BA1064" s="28"/>
      <c r="BB1064" s="28"/>
      <c r="BC1064" s="28"/>
      <c r="BD1064" s="28"/>
      <c r="BE1064" s="28"/>
    </row>
    <row r="1065" spans="1:57" s="23" customFormat="1" ht="14.25">
      <c r="A1065" s="28"/>
      <c r="B1065" s="28"/>
      <c r="C1065" s="28"/>
      <c r="D1065" s="28"/>
      <c r="E1065" s="28"/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28"/>
      <c r="Q1065" s="38"/>
      <c r="R1065" s="28"/>
      <c r="S1065" s="28"/>
      <c r="T1065" s="28"/>
      <c r="U1065" s="28"/>
      <c r="V1065" s="28"/>
      <c r="W1065" s="28"/>
      <c r="X1065" s="28"/>
      <c r="Y1065" s="28"/>
      <c r="Z1065" s="28"/>
      <c r="AA1065" s="28"/>
      <c r="AB1065" s="28"/>
      <c r="AC1065" s="28"/>
      <c r="AD1065" s="28"/>
      <c r="AE1065" s="28"/>
      <c r="AF1065" s="28"/>
      <c r="AG1065" s="28"/>
      <c r="AH1065" s="28"/>
      <c r="AI1065" s="28"/>
      <c r="AJ1065" s="28"/>
      <c r="AK1065" s="28"/>
      <c r="AL1065" s="28"/>
      <c r="AM1065" s="28"/>
      <c r="AN1065" s="28"/>
      <c r="AO1065" s="28"/>
      <c r="AP1065" s="28"/>
      <c r="AQ1065" s="28"/>
      <c r="AR1065" s="28"/>
      <c r="AS1065" s="28"/>
      <c r="AT1065" s="28"/>
      <c r="AU1065" s="28"/>
      <c r="AV1065" s="28"/>
      <c r="AW1065" s="28"/>
      <c r="AX1065" s="28"/>
      <c r="AY1065" s="28"/>
      <c r="AZ1065" s="28"/>
      <c r="BA1065" s="28"/>
      <c r="BB1065" s="28"/>
      <c r="BC1065" s="28"/>
      <c r="BD1065" s="28"/>
      <c r="BE1065" s="28"/>
    </row>
    <row r="1066" spans="1:57" s="23" customFormat="1" ht="14.25">
      <c r="A1066" s="28"/>
      <c r="B1066" s="28"/>
      <c r="C1066" s="28"/>
      <c r="D1066" s="28"/>
      <c r="E1066" s="28"/>
      <c r="F1066" s="28"/>
      <c r="G1066" s="28"/>
      <c r="H1066" s="28"/>
      <c r="I1066" s="28"/>
      <c r="J1066" s="28"/>
      <c r="K1066" s="28"/>
      <c r="L1066" s="28"/>
      <c r="M1066" s="28"/>
      <c r="N1066" s="28"/>
      <c r="O1066" s="28"/>
      <c r="P1066" s="28"/>
      <c r="Q1066" s="38"/>
      <c r="R1066" s="28"/>
      <c r="S1066" s="28"/>
      <c r="T1066" s="28"/>
      <c r="U1066" s="28"/>
      <c r="V1066" s="28"/>
      <c r="W1066" s="28"/>
      <c r="X1066" s="28"/>
      <c r="Y1066" s="28"/>
      <c r="Z1066" s="28"/>
      <c r="AA1066" s="28"/>
      <c r="AB1066" s="28"/>
      <c r="AC1066" s="28"/>
      <c r="AD1066" s="28"/>
      <c r="AE1066" s="28"/>
      <c r="AF1066" s="28"/>
      <c r="AG1066" s="28"/>
      <c r="AH1066" s="28"/>
      <c r="AI1066" s="28"/>
      <c r="AJ1066" s="28"/>
      <c r="AK1066" s="28"/>
      <c r="AL1066" s="28"/>
      <c r="AM1066" s="28"/>
      <c r="AN1066" s="28"/>
      <c r="AO1066" s="28"/>
      <c r="AP1066" s="28"/>
      <c r="AQ1066" s="28"/>
      <c r="AR1066" s="28"/>
      <c r="AS1066" s="28"/>
      <c r="AT1066" s="28"/>
      <c r="AU1066" s="28"/>
      <c r="AV1066" s="28"/>
      <c r="AW1066" s="28"/>
      <c r="AX1066" s="28"/>
      <c r="AY1066" s="28"/>
      <c r="AZ1066" s="28"/>
      <c r="BA1066" s="28"/>
      <c r="BB1066" s="28"/>
      <c r="BC1066" s="28"/>
      <c r="BD1066" s="28"/>
      <c r="BE1066" s="28"/>
    </row>
    <row r="1067" spans="1:57" s="23" customFormat="1" ht="14.25">
      <c r="A1067" s="28"/>
      <c r="B1067" s="28"/>
      <c r="C1067" s="28"/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38"/>
      <c r="R1067" s="28"/>
      <c r="S1067" s="28"/>
      <c r="T1067" s="28"/>
      <c r="U1067" s="28"/>
      <c r="V1067" s="28"/>
      <c r="W1067" s="28"/>
      <c r="X1067" s="28"/>
      <c r="Y1067" s="28"/>
      <c r="Z1067" s="28"/>
      <c r="AA1067" s="28"/>
      <c r="AB1067" s="28"/>
      <c r="AC1067" s="28"/>
      <c r="AD1067" s="28"/>
      <c r="AE1067" s="28"/>
      <c r="AF1067" s="28"/>
      <c r="AG1067" s="28"/>
      <c r="AH1067" s="28"/>
      <c r="AI1067" s="28"/>
      <c r="AJ1067" s="28"/>
      <c r="AK1067" s="28"/>
      <c r="AL1067" s="28"/>
      <c r="AM1067" s="28"/>
      <c r="AN1067" s="28"/>
      <c r="AO1067" s="28"/>
      <c r="AP1067" s="28"/>
      <c r="AQ1067" s="28"/>
      <c r="AR1067" s="28"/>
      <c r="AS1067" s="28"/>
      <c r="AT1067" s="28"/>
      <c r="AU1067" s="28"/>
      <c r="AV1067" s="28"/>
      <c r="AW1067" s="28"/>
      <c r="AX1067" s="28"/>
      <c r="AY1067" s="28"/>
      <c r="AZ1067" s="28"/>
      <c r="BA1067" s="28"/>
      <c r="BB1067" s="28"/>
      <c r="BC1067" s="28"/>
      <c r="BD1067" s="28"/>
      <c r="BE1067" s="28"/>
    </row>
    <row r="1068" spans="1:57" s="23" customFormat="1" ht="14.25">
      <c r="A1068" s="28"/>
      <c r="B1068" s="28"/>
      <c r="C1068" s="28"/>
      <c r="D1068" s="28"/>
      <c r="E1068" s="28"/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8"/>
      <c r="Q1068" s="38"/>
      <c r="R1068" s="28"/>
      <c r="S1068" s="28"/>
      <c r="T1068" s="28"/>
      <c r="U1068" s="28"/>
      <c r="V1068" s="28"/>
      <c r="W1068" s="28"/>
      <c r="X1068" s="28"/>
      <c r="Y1068" s="28"/>
      <c r="Z1068" s="28"/>
      <c r="AA1068" s="28"/>
      <c r="AB1068" s="28"/>
      <c r="AC1068" s="28"/>
      <c r="AD1068" s="28"/>
      <c r="AE1068" s="28"/>
      <c r="AF1068" s="28"/>
      <c r="AG1068" s="28"/>
      <c r="AH1068" s="28"/>
      <c r="AI1068" s="28"/>
      <c r="AJ1068" s="28"/>
      <c r="AK1068" s="28"/>
      <c r="AL1068" s="28"/>
      <c r="AM1068" s="28"/>
      <c r="AN1068" s="28"/>
      <c r="AO1068" s="28"/>
      <c r="AP1068" s="28"/>
      <c r="AQ1068" s="28"/>
      <c r="AR1068" s="28"/>
      <c r="AS1068" s="28"/>
      <c r="AT1068" s="28"/>
      <c r="AU1068" s="28"/>
      <c r="AV1068" s="28"/>
      <c r="AW1068" s="28"/>
      <c r="AX1068" s="28"/>
      <c r="AY1068" s="28"/>
      <c r="AZ1068" s="28"/>
      <c r="BA1068" s="28"/>
      <c r="BB1068" s="28"/>
      <c r="BC1068" s="28"/>
      <c r="BD1068" s="28"/>
      <c r="BE1068" s="28"/>
    </row>
    <row r="1069" spans="1:57" s="23" customFormat="1" ht="14.25">
      <c r="A1069" s="28"/>
      <c r="B1069" s="28"/>
      <c r="C1069" s="28"/>
      <c r="D1069" s="28"/>
      <c r="E1069" s="28"/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  <c r="P1069" s="28"/>
      <c r="Q1069" s="38"/>
      <c r="R1069" s="28"/>
      <c r="S1069" s="28"/>
      <c r="T1069" s="28"/>
      <c r="U1069" s="28"/>
      <c r="V1069" s="28"/>
      <c r="W1069" s="28"/>
      <c r="X1069" s="28"/>
      <c r="Y1069" s="28"/>
      <c r="Z1069" s="28"/>
      <c r="AA1069" s="28"/>
      <c r="AB1069" s="28"/>
      <c r="AC1069" s="28"/>
      <c r="AD1069" s="28"/>
      <c r="AE1069" s="28"/>
      <c r="AF1069" s="28"/>
      <c r="AG1069" s="28"/>
      <c r="AH1069" s="28"/>
      <c r="AI1069" s="28"/>
      <c r="AJ1069" s="28"/>
      <c r="AK1069" s="28"/>
      <c r="AL1069" s="28"/>
      <c r="AM1069" s="28"/>
      <c r="AN1069" s="28"/>
      <c r="AO1069" s="28"/>
      <c r="AP1069" s="28"/>
      <c r="AQ1069" s="28"/>
      <c r="AR1069" s="28"/>
      <c r="AS1069" s="28"/>
      <c r="AT1069" s="28"/>
      <c r="AU1069" s="28"/>
      <c r="AV1069" s="28"/>
      <c r="AW1069" s="28"/>
      <c r="AX1069" s="28"/>
      <c r="AY1069" s="28"/>
      <c r="AZ1069" s="28"/>
      <c r="BA1069" s="28"/>
      <c r="BB1069" s="28"/>
      <c r="BC1069" s="28"/>
      <c r="BD1069" s="28"/>
      <c r="BE1069" s="28"/>
    </row>
    <row r="1070" spans="1:57" s="23" customFormat="1" ht="14.25">
      <c r="A1070" s="28"/>
      <c r="B1070" s="28"/>
      <c r="C1070" s="28"/>
      <c r="D1070" s="28"/>
      <c r="E1070" s="28"/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  <c r="P1070" s="28"/>
      <c r="Q1070" s="38"/>
      <c r="R1070" s="28"/>
      <c r="S1070" s="28"/>
      <c r="T1070" s="28"/>
      <c r="U1070" s="28"/>
      <c r="V1070" s="28"/>
      <c r="W1070" s="28"/>
      <c r="X1070" s="28"/>
      <c r="Y1070" s="28"/>
      <c r="Z1070" s="28"/>
      <c r="AA1070" s="28"/>
      <c r="AB1070" s="28"/>
      <c r="AC1070" s="28"/>
      <c r="AD1070" s="28"/>
      <c r="AE1070" s="28"/>
      <c r="AF1070" s="28"/>
      <c r="AG1070" s="28"/>
      <c r="AH1070" s="28"/>
      <c r="AI1070" s="28"/>
      <c r="AJ1070" s="28"/>
      <c r="AK1070" s="28"/>
      <c r="AL1070" s="28"/>
      <c r="AM1070" s="28"/>
      <c r="AN1070" s="28"/>
      <c r="AO1070" s="28"/>
      <c r="AP1070" s="28"/>
      <c r="AQ1070" s="28"/>
      <c r="AR1070" s="28"/>
      <c r="AS1070" s="28"/>
      <c r="AT1070" s="28"/>
      <c r="AU1070" s="28"/>
      <c r="AV1070" s="28"/>
      <c r="AW1070" s="28"/>
      <c r="AX1070" s="28"/>
      <c r="AY1070" s="28"/>
      <c r="AZ1070" s="28"/>
      <c r="BA1070" s="28"/>
      <c r="BB1070" s="28"/>
      <c r="BC1070" s="28"/>
      <c r="BD1070" s="28"/>
      <c r="BE1070" s="28"/>
    </row>
    <row r="1071" spans="1:57" s="23" customFormat="1" ht="14.25">
      <c r="A1071" s="28"/>
      <c r="B1071" s="28"/>
      <c r="C1071" s="28"/>
      <c r="D1071" s="28"/>
      <c r="E1071" s="28"/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38"/>
      <c r="R1071" s="28"/>
      <c r="S1071" s="28"/>
      <c r="T1071" s="28"/>
      <c r="U1071" s="28"/>
      <c r="V1071" s="28"/>
      <c r="W1071" s="28"/>
      <c r="X1071" s="28"/>
      <c r="Y1071" s="28"/>
      <c r="Z1071" s="28"/>
      <c r="AA1071" s="28"/>
      <c r="AB1071" s="28"/>
      <c r="AC1071" s="28"/>
      <c r="AD1071" s="28"/>
      <c r="AE1071" s="28"/>
      <c r="AF1071" s="28"/>
      <c r="AG1071" s="28"/>
      <c r="AH1071" s="28"/>
      <c r="AI1071" s="28"/>
      <c r="AJ1071" s="28"/>
      <c r="AK1071" s="28"/>
      <c r="AL1071" s="28"/>
      <c r="AM1071" s="28"/>
      <c r="AN1071" s="28"/>
      <c r="AO1071" s="28"/>
      <c r="AP1071" s="28"/>
      <c r="AQ1071" s="28"/>
      <c r="AR1071" s="28"/>
      <c r="AS1071" s="28"/>
      <c r="AT1071" s="28"/>
      <c r="AU1071" s="28"/>
      <c r="AV1071" s="28"/>
      <c r="AW1071" s="28"/>
      <c r="AX1071" s="28"/>
      <c r="AY1071" s="28"/>
      <c r="AZ1071" s="28"/>
      <c r="BA1071" s="28"/>
      <c r="BB1071" s="28"/>
      <c r="BC1071" s="28"/>
      <c r="BD1071" s="28"/>
      <c r="BE1071" s="28"/>
    </row>
    <row r="1072" spans="1:57" s="23" customFormat="1" ht="14.25">
      <c r="A1072" s="28"/>
      <c r="B1072" s="28"/>
      <c r="C1072" s="28"/>
      <c r="D1072" s="28"/>
      <c r="E1072" s="28"/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28"/>
      <c r="Q1072" s="38"/>
      <c r="R1072" s="28"/>
      <c r="S1072" s="28"/>
      <c r="T1072" s="28"/>
      <c r="U1072" s="28"/>
      <c r="V1072" s="28"/>
      <c r="W1072" s="28"/>
      <c r="X1072" s="28"/>
      <c r="Y1072" s="28"/>
      <c r="Z1072" s="28"/>
      <c r="AA1072" s="28"/>
      <c r="AB1072" s="28"/>
      <c r="AC1072" s="28"/>
      <c r="AD1072" s="28"/>
      <c r="AE1072" s="28"/>
      <c r="AF1072" s="28"/>
      <c r="AG1072" s="28"/>
      <c r="AH1072" s="28"/>
      <c r="AI1072" s="28"/>
      <c r="AJ1072" s="28"/>
      <c r="AK1072" s="28"/>
      <c r="AL1072" s="28"/>
      <c r="AM1072" s="28"/>
      <c r="AN1072" s="28"/>
      <c r="AO1072" s="28"/>
      <c r="AP1072" s="28"/>
      <c r="AQ1072" s="28"/>
      <c r="AR1072" s="28"/>
      <c r="AS1072" s="28"/>
      <c r="AT1072" s="28"/>
      <c r="AU1072" s="28"/>
      <c r="AV1072" s="28"/>
      <c r="AW1072" s="28"/>
      <c r="AX1072" s="28"/>
      <c r="AY1072" s="28"/>
      <c r="AZ1072" s="28"/>
      <c r="BA1072" s="28"/>
      <c r="BB1072" s="28"/>
      <c r="BC1072" s="28"/>
      <c r="BD1072" s="28"/>
      <c r="BE1072" s="28"/>
    </row>
    <row r="1073" spans="1:57" s="23" customFormat="1" ht="14.25">
      <c r="A1073" s="28"/>
      <c r="B1073" s="28"/>
      <c r="C1073" s="28"/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38"/>
      <c r="R1073" s="28"/>
      <c r="S1073" s="28"/>
      <c r="T1073" s="28"/>
      <c r="U1073" s="28"/>
      <c r="V1073" s="28"/>
      <c r="W1073" s="28"/>
      <c r="X1073" s="28"/>
      <c r="Y1073" s="28"/>
      <c r="Z1073" s="28"/>
      <c r="AA1073" s="28"/>
      <c r="AB1073" s="28"/>
      <c r="AC1073" s="28"/>
      <c r="AD1073" s="28"/>
      <c r="AE1073" s="28"/>
      <c r="AF1073" s="28"/>
      <c r="AG1073" s="28"/>
      <c r="AH1073" s="28"/>
      <c r="AI1073" s="28"/>
      <c r="AJ1073" s="28"/>
      <c r="AK1073" s="28"/>
      <c r="AL1073" s="28"/>
      <c r="AM1073" s="28"/>
      <c r="AN1073" s="28"/>
      <c r="AO1073" s="28"/>
      <c r="AP1073" s="28"/>
      <c r="AQ1073" s="28"/>
      <c r="AR1073" s="28"/>
      <c r="AS1073" s="28"/>
      <c r="AT1073" s="28"/>
      <c r="AU1073" s="28"/>
      <c r="AV1073" s="28"/>
      <c r="AW1073" s="28"/>
      <c r="AX1073" s="28"/>
      <c r="AY1073" s="28"/>
      <c r="AZ1073" s="28"/>
      <c r="BA1073" s="28"/>
      <c r="BB1073" s="28"/>
      <c r="BC1073" s="28"/>
      <c r="BD1073" s="28"/>
      <c r="BE1073" s="28"/>
    </row>
    <row r="1074" spans="1:57" s="23" customFormat="1" ht="14.25">
      <c r="A1074" s="28"/>
      <c r="B1074" s="28"/>
      <c r="C1074" s="28"/>
      <c r="D1074" s="28"/>
      <c r="E1074" s="28"/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28"/>
      <c r="Q1074" s="38"/>
      <c r="R1074" s="28"/>
      <c r="S1074" s="28"/>
      <c r="T1074" s="28"/>
      <c r="U1074" s="28"/>
      <c r="V1074" s="28"/>
      <c r="W1074" s="28"/>
      <c r="X1074" s="28"/>
      <c r="Y1074" s="28"/>
      <c r="Z1074" s="28"/>
      <c r="AA1074" s="28"/>
      <c r="AB1074" s="28"/>
      <c r="AC1074" s="28"/>
      <c r="AD1074" s="28"/>
      <c r="AE1074" s="28"/>
      <c r="AF1074" s="28"/>
      <c r="AG1074" s="28"/>
      <c r="AH1074" s="28"/>
      <c r="AI1074" s="28"/>
      <c r="AJ1074" s="28"/>
      <c r="AK1074" s="28"/>
      <c r="AL1074" s="28"/>
      <c r="AM1074" s="28"/>
      <c r="AN1074" s="28"/>
      <c r="AO1074" s="28"/>
      <c r="AP1074" s="28"/>
      <c r="AQ1074" s="28"/>
      <c r="AR1074" s="28"/>
      <c r="AS1074" s="28"/>
      <c r="AT1074" s="28"/>
      <c r="AU1074" s="28"/>
      <c r="AV1074" s="28"/>
      <c r="AW1074" s="28"/>
      <c r="AX1074" s="28"/>
      <c r="AY1074" s="28"/>
      <c r="AZ1074" s="28"/>
      <c r="BA1074" s="28"/>
      <c r="BB1074" s="28"/>
      <c r="BC1074" s="28"/>
      <c r="BD1074" s="28"/>
      <c r="BE1074" s="28"/>
    </row>
    <row r="1075" spans="1:57" s="23" customFormat="1" ht="14.25">
      <c r="A1075" s="28"/>
      <c r="B1075" s="28"/>
      <c r="C1075" s="28"/>
      <c r="D1075" s="28"/>
      <c r="E1075" s="28"/>
      <c r="F1075" s="28"/>
      <c r="G1075" s="28"/>
      <c r="H1075" s="28"/>
      <c r="I1075" s="28"/>
      <c r="J1075" s="28"/>
      <c r="K1075" s="28"/>
      <c r="L1075" s="28"/>
      <c r="M1075" s="28"/>
      <c r="N1075" s="28"/>
      <c r="O1075" s="28"/>
      <c r="P1075" s="28"/>
      <c r="Q1075" s="38"/>
      <c r="R1075" s="28"/>
      <c r="S1075" s="28"/>
      <c r="T1075" s="28"/>
      <c r="U1075" s="28"/>
      <c r="V1075" s="28"/>
      <c r="W1075" s="28"/>
      <c r="X1075" s="28"/>
      <c r="Y1075" s="28"/>
      <c r="Z1075" s="28"/>
      <c r="AA1075" s="28"/>
      <c r="AB1075" s="28"/>
      <c r="AC1075" s="28"/>
      <c r="AD1075" s="28"/>
      <c r="AE1075" s="28"/>
      <c r="AF1075" s="28"/>
      <c r="AG1075" s="28"/>
      <c r="AH1075" s="28"/>
      <c r="AI1075" s="28"/>
      <c r="AJ1075" s="28"/>
      <c r="AK1075" s="28"/>
      <c r="AL1075" s="28"/>
      <c r="AM1075" s="28"/>
      <c r="AN1075" s="28"/>
      <c r="AO1075" s="28"/>
      <c r="AP1075" s="28"/>
      <c r="AQ1075" s="28"/>
      <c r="AR1075" s="28"/>
      <c r="AS1075" s="28"/>
      <c r="AT1075" s="28"/>
      <c r="AU1075" s="28"/>
      <c r="AV1075" s="28"/>
      <c r="AW1075" s="28"/>
      <c r="AX1075" s="28"/>
      <c r="AY1075" s="28"/>
      <c r="AZ1075" s="28"/>
      <c r="BA1075" s="28"/>
      <c r="BB1075" s="28"/>
      <c r="BC1075" s="28"/>
      <c r="BD1075" s="28"/>
      <c r="BE1075" s="28"/>
    </row>
    <row r="1076" spans="1:57" s="23" customFormat="1" ht="14.25">
      <c r="A1076" s="28"/>
      <c r="B1076" s="28"/>
      <c r="C1076" s="28"/>
      <c r="D1076" s="28"/>
      <c r="E1076" s="28"/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8"/>
      <c r="Q1076" s="38"/>
      <c r="R1076" s="28"/>
      <c r="S1076" s="28"/>
      <c r="T1076" s="28"/>
      <c r="U1076" s="28"/>
      <c r="V1076" s="28"/>
      <c r="W1076" s="28"/>
      <c r="X1076" s="28"/>
      <c r="Y1076" s="28"/>
      <c r="Z1076" s="28"/>
      <c r="AA1076" s="28"/>
      <c r="AB1076" s="28"/>
      <c r="AC1076" s="28"/>
      <c r="AD1076" s="28"/>
      <c r="AE1076" s="28"/>
      <c r="AF1076" s="28"/>
      <c r="AG1076" s="28"/>
      <c r="AH1076" s="28"/>
      <c r="AI1076" s="28"/>
      <c r="AJ1076" s="28"/>
      <c r="AK1076" s="28"/>
      <c r="AL1076" s="28"/>
      <c r="AM1076" s="28"/>
      <c r="AN1076" s="28"/>
      <c r="AO1076" s="28"/>
      <c r="AP1076" s="28"/>
      <c r="AQ1076" s="28"/>
      <c r="AR1076" s="28"/>
      <c r="AS1076" s="28"/>
      <c r="AT1076" s="28"/>
      <c r="AU1076" s="28"/>
      <c r="AV1076" s="28"/>
      <c r="AW1076" s="28"/>
      <c r="AX1076" s="28"/>
      <c r="AY1076" s="28"/>
      <c r="AZ1076" s="28"/>
      <c r="BA1076" s="28"/>
      <c r="BB1076" s="28"/>
      <c r="BC1076" s="28"/>
      <c r="BD1076" s="28"/>
      <c r="BE1076" s="28"/>
    </row>
    <row r="1077" spans="1:57" s="23" customFormat="1" ht="14.25">
      <c r="A1077" s="28"/>
      <c r="B1077" s="28"/>
      <c r="C1077" s="28"/>
      <c r="D1077" s="28"/>
      <c r="E1077" s="28"/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  <c r="P1077" s="28"/>
      <c r="Q1077" s="38"/>
      <c r="R1077" s="28"/>
      <c r="S1077" s="28"/>
      <c r="T1077" s="28"/>
      <c r="U1077" s="28"/>
      <c r="V1077" s="28"/>
      <c r="W1077" s="28"/>
      <c r="X1077" s="28"/>
      <c r="Y1077" s="28"/>
      <c r="Z1077" s="28"/>
      <c r="AA1077" s="28"/>
      <c r="AB1077" s="28"/>
      <c r="AC1077" s="28"/>
      <c r="AD1077" s="28"/>
      <c r="AE1077" s="28"/>
      <c r="AF1077" s="28"/>
      <c r="AG1077" s="28"/>
      <c r="AH1077" s="28"/>
      <c r="AI1077" s="28"/>
      <c r="AJ1077" s="28"/>
      <c r="AK1077" s="28"/>
      <c r="AL1077" s="28"/>
      <c r="AM1077" s="28"/>
      <c r="AN1077" s="28"/>
      <c r="AO1077" s="28"/>
      <c r="AP1077" s="28"/>
      <c r="AQ1077" s="28"/>
      <c r="AR1077" s="28"/>
      <c r="AS1077" s="28"/>
      <c r="AT1077" s="28"/>
      <c r="AU1077" s="28"/>
      <c r="AV1077" s="28"/>
      <c r="AW1077" s="28"/>
      <c r="AX1077" s="28"/>
      <c r="AY1077" s="28"/>
      <c r="AZ1077" s="28"/>
      <c r="BA1077" s="28"/>
      <c r="BB1077" s="28"/>
      <c r="BC1077" s="28"/>
      <c r="BD1077" s="28"/>
      <c r="BE1077" s="28"/>
    </row>
    <row r="1078" spans="1:57" s="23" customFormat="1" ht="14.25">
      <c r="A1078" s="28"/>
      <c r="B1078" s="28"/>
      <c r="C1078" s="28"/>
      <c r="D1078" s="28"/>
      <c r="E1078" s="28"/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28"/>
      <c r="Q1078" s="38"/>
      <c r="R1078" s="28"/>
      <c r="S1078" s="28"/>
      <c r="T1078" s="28"/>
      <c r="U1078" s="28"/>
      <c r="V1078" s="28"/>
      <c r="W1078" s="28"/>
      <c r="X1078" s="28"/>
      <c r="Y1078" s="28"/>
      <c r="Z1078" s="28"/>
      <c r="AA1078" s="28"/>
      <c r="AB1078" s="28"/>
      <c r="AC1078" s="28"/>
      <c r="AD1078" s="28"/>
      <c r="AE1078" s="28"/>
      <c r="AF1078" s="28"/>
      <c r="AG1078" s="28"/>
      <c r="AH1078" s="28"/>
      <c r="AI1078" s="28"/>
      <c r="AJ1078" s="28"/>
      <c r="AK1078" s="28"/>
      <c r="AL1078" s="28"/>
      <c r="AM1078" s="28"/>
      <c r="AN1078" s="28"/>
      <c r="AO1078" s="28"/>
      <c r="AP1078" s="28"/>
      <c r="AQ1078" s="28"/>
      <c r="AR1078" s="28"/>
      <c r="AS1078" s="28"/>
      <c r="AT1078" s="28"/>
      <c r="AU1078" s="28"/>
      <c r="AV1078" s="28"/>
      <c r="AW1078" s="28"/>
      <c r="AX1078" s="28"/>
      <c r="AY1078" s="28"/>
      <c r="AZ1078" s="28"/>
      <c r="BA1078" s="28"/>
      <c r="BB1078" s="28"/>
      <c r="BC1078" s="28"/>
      <c r="BD1078" s="28"/>
      <c r="BE1078" s="28"/>
    </row>
    <row r="1079" spans="1:57" s="23" customFormat="1" ht="14.25">
      <c r="A1079" s="28"/>
      <c r="B1079" s="28"/>
      <c r="C1079" s="28"/>
      <c r="D1079" s="28"/>
      <c r="E1079" s="28"/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P1079" s="28"/>
      <c r="Q1079" s="38"/>
      <c r="R1079" s="28"/>
      <c r="S1079" s="28"/>
      <c r="T1079" s="28"/>
      <c r="U1079" s="28"/>
      <c r="V1079" s="28"/>
      <c r="W1079" s="28"/>
      <c r="X1079" s="28"/>
      <c r="Y1079" s="28"/>
      <c r="Z1079" s="28"/>
      <c r="AA1079" s="28"/>
      <c r="AB1079" s="28"/>
      <c r="AC1079" s="28"/>
      <c r="AD1079" s="28"/>
      <c r="AE1079" s="28"/>
      <c r="AF1079" s="28"/>
      <c r="AG1079" s="28"/>
      <c r="AH1079" s="28"/>
      <c r="AI1079" s="28"/>
      <c r="AJ1079" s="28"/>
      <c r="AK1079" s="28"/>
      <c r="AL1079" s="28"/>
      <c r="AM1079" s="28"/>
      <c r="AN1079" s="28"/>
      <c r="AO1079" s="28"/>
      <c r="AP1079" s="28"/>
      <c r="AQ1079" s="28"/>
      <c r="AR1079" s="28"/>
      <c r="AS1079" s="28"/>
      <c r="AT1079" s="28"/>
      <c r="AU1079" s="28"/>
      <c r="AV1079" s="28"/>
      <c r="AW1079" s="28"/>
      <c r="AX1079" s="28"/>
      <c r="AY1079" s="28"/>
      <c r="AZ1079" s="28"/>
      <c r="BA1079" s="28"/>
      <c r="BB1079" s="28"/>
      <c r="BC1079" s="28"/>
      <c r="BD1079" s="28"/>
      <c r="BE1079" s="28"/>
    </row>
    <row r="1080" spans="1:57" s="23" customFormat="1" ht="14.25">
      <c r="A1080" s="28"/>
      <c r="B1080" s="28"/>
      <c r="C1080" s="28"/>
      <c r="D1080" s="28"/>
      <c r="E1080" s="28"/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38"/>
      <c r="R1080" s="28"/>
      <c r="S1080" s="28"/>
      <c r="T1080" s="28"/>
      <c r="U1080" s="28"/>
      <c r="V1080" s="28"/>
      <c r="W1080" s="28"/>
      <c r="X1080" s="28"/>
      <c r="Y1080" s="28"/>
      <c r="Z1080" s="28"/>
      <c r="AA1080" s="28"/>
      <c r="AB1080" s="28"/>
      <c r="AC1080" s="28"/>
      <c r="AD1080" s="28"/>
      <c r="AE1080" s="28"/>
      <c r="AF1080" s="28"/>
      <c r="AG1080" s="28"/>
      <c r="AH1080" s="28"/>
      <c r="AI1080" s="28"/>
      <c r="AJ1080" s="28"/>
      <c r="AK1080" s="28"/>
      <c r="AL1080" s="28"/>
      <c r="AM1080" s="28"/>
      <c r="AN1080" s="28"/>
      <c r="AO1080" s="28"/>
      <c r="AP1080" s="28"/>
      <c r="AQ1080" s="28"/>
      <c r="AR1080" s="28"/>
      <c r="AS1080" s="28"/>
      <c r="AT1080" s="28"/>
      <c r="AU1080" s="28"/>
      <c r="AV1080" s="28"/>
      <c r="AW1080" s="28"/>
      <c r="AX1080" s="28"/>
      <c r="AY1080" s="28"/>
      <c r="AZ1080" s="28"/>
      <c r="BA1080" s="28"/>
      <c r="BB1080" s="28"/>
      <c r="BC1080" s="28"/>
      <c r="BD1080" s="28"/>
      <c r="BE1080" s="28"/>
    </row>
    <row r="1081" spans="1:57" s="23" customFormat="1" ht="14.25">
      <c r="A1081" s="28"/>
      <c r="B1081" s="28"/>
      <c r="C1081" s="28"/>
      <c r="D1081" s="28"/>
      <c r="E1081" s="28"/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38"/>
      <c r="R1081" s="28"/>
      <c r="S1081" s="28"/>
      <c r="T1081" s="28"/>
      <c r="U1081" s="28"/>
      <c r="V1081" s="28"/>
      <c r="W1081" s="28"/>
      <c r="X1081" s="28"/>
      <c r="Y1081" s="28"/>
      <c r="Z1081" s="28"/>
      <c r="AA1081" s="28"/>
      <c r="AB1081" s="28"/>
      <c r="AC1081" s="28"/>
      <c r="AD1081" s="28"/>
      <c r="AE1081" s="28"/>
      <c r="AF1081" s="28"/>
      <c r="AG1081" s="28"/>
      <c r="AH1081" s="28"/>
      <c r="AI1081" s="28"/>
      <c r="AJ1081" s="28"/>
      <c r="AK1081" s="28"/>
      <c r="AL1081" s="28"/>
      <c r="AM1081" s="28"/>
      <c r="AN1081" s="28"/>
      <c r="AO1081" s="28"/>
      <c r="AP1081" s="28"/>
      <c r="AQ1081" s="28"/>
      <c r="AR1081" s="28"/>
      <c r="AS1081" s="28"/>
      <c r="AT1081" s="28"/>
      <c r="AU1081" s="28"/>
      <c r="AV1081" s="28"/>
      <c r="AW1081" s="28"/>
      <c r="AX1081" s="28"/>
      <c r="AY1081" s="28"/>
      <c r="AZ1081" s="28"/>
      <c r="BA1081" s="28"/>
      <c r="BB1081" s="28"/>
      <c r="BC1081" s="28"/>
      <c r="BD1081" s="28"/>
      <c r="BE1081" s="28"/>
    </row>
    <row r="1082" spans="1:57" s="23" customFormat="1" ht="14.25">
      <c r="A1082" s="28"/>
      <c r="B1082" s="28"/>
      <c r="C1082" s="28"/>
      <c r="D1082" s="28"/>
      <c r="E1082" s="28"/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38"/>
      <c r="R1082" s="28"/>
      <c r="S1082" s="28"/>
      <c r="T1082" s="28"/>
      <c r="U1082" s="28"/>
      <c r="V1082" s="28"/>
      <c r="W1082" s="28"/>
      <c r="X1082" s="28"/>
      <c r="Y1082" s="28"/>
      <c r="Z1082" s="28"/>
      <c r="AA1082" s="28"/>
      <c r="AB1082" s="28"/>
      <c r="AC1082" s="28"/>
      <c r="AD1082" s="28"/>
      <c r="AE1082" s="28"/>
      <c r="AF1082" s="28"/>
      <c r="AG1082" s="28"/>
      <c r="AH1082" s="28"/>
      <c r="AI1082" s="28"/>
      <c r="AJ1082" s="28"/>
      <c r="AK1082" s="28"/>
      <c r="AL1082" s="28"/>
      <c r="AM1082" s="28"/>
      <c r="AN1082" s="28"/>
      <c r="AO1082" s="28"/>
      <c r="AP1082" s="28"/>
      <c r="AQ1082" s="28"/>
      <c r="AR1082" s="28"/>
      <c r="AS1082" s="28"/>
      <c r="AT1082" s="28"/>
      <c r="AU1082" s="28"/>
      <c r="AV1082" s="28"/>
      <c r="AW1082" s="28"/>
      <c r="AX1082" s="28"/>
      <c r="AY1082" s="28"/>
      <c r="AZ1082" s="28"/>
      <c r="BA1082" s="28"/>
      <c r="BB1082" s="28"/>
      <c r="BC1082" s="28"/>
      <c r="BD1082" s="28"/>
      <c r="BE1082" s="28"/>
    </row>
    <row r="1083" spans="1:57" s="23" customFormat="1" ht="14.25">
      <c r="A1083" s="28"/>
      <c r="B1083" s="28"/>
      <c r="C1083" s="28"/>
      <c r="D1083" s="28"/>
      <c r="E1083" s="28"/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38"/>
      <c r="R1083" s="28"/>
      <c r="S1083" s="28"/>
      <c r="T1083" s="28"/>
      <c r="U1083" s="28"/>
      <c r="V1083" s="28"/>
      <c r="W1083" s="28"/>
      <c r="X1083" s="28"/>
      <c r="Y1083" s="28"/>
      <c r="Z1083" s="28"/>
      <c r="AA1083" s="28"/>
      <c r="AB1083" s="28"/>
      <c r="AC1083" s="28"/>
      <c r="AD1083" s="28"/>
      <c r="AE1083" s="28"/>
      <c r="AF1083" s="28"/>
      <c r="AG1083" s="28"/>
      <c r="AH1083" s="28"/>
      <c r="AI1083" s="28"/>
      <c r="AJ1083" s="28"/>
      <c r="AK1083" s="28"/>
      <c r="AL1083" s="28"/>
      <c r="AM1083" s="28"/>
      <c r="AN1083" s="28"/>
      <c r="AO1083" s="28"/>
      <c r="AP1083" s="28"/>
      <c r="AQ1083" s="28"/>
      <c r="AR1083" s="28"/>
      <c r="AS1083" s="28"/>
      <c r="AT1083" s="28"/>
      <c r="AU1083" s="28"/>
      <c r="AV1083" s="28"/>
      <c r="AW1083" s="28"/>
      <c r="AX1083" s="28"/>
      <c r="AY1083" s="28"/>
      <c r="AZ1083" s="28"/>
      <c r="BA1083" s="28"/>
      <c r="BB1083" s="28"/>
      <c r="BC1083" s="28"/>
      <c r="BD1083" s="28"/>
      <c r="BE1083" s="28"/>
    </row>
    <row r="1084" spans="1:57" s="23" customFormat="1" ht="14.25">
      <c r="A1084" s="28"/>
      <c r="B1084" s="28"/>
      <c r="C1084" s="28"/>
      <c r="D1084" s="28"/>
      <c r="E1084" s="28"/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38"/>
      <c r="R1084" s="28"/>
      <c r="S1084" s="28"/>
      <c r="T1084" s="28"/>
      <c r="U1084" s="28"/>
      <c r="V1084" s="28"/>
      <c r="W1084" s="28"/>
      <c r="X1084" s="28"/>
      <c r="Y1084" s="28"/>
      <c r="Z1084" s="28"/>
      <c r="AA1084" s="28"/>
      <c r="AB1084" s="28"/>
      <c r="AC1084" s="28"/>
      <c r="AD1084" s="28"/>
      <c r="AE1084" s="28"/>
      <c r="AF1084" s="28"/>
      <c r="AG1084" s="28"/>
      <c r="AH1084" s="28"/>
      <c r="AI1084" s="28"/>
      <c r="AJ1084" s="28"/>
      <c r="AK1084" s="28"/>
      <c r="AL1084" s="28"/>
      <c r="AM1084" s="28"/>
      <c r="AN1084" s="28"/>
      <c r="AO1084" s="28"/>
      <c r="AP1084" s="28"/>
      <c r="AQ1084" s="28"/>
      <c r="AR1084" s="28"/>
      <c r="AS1084" s="28"/>
      <c r="AT1084" s="28"/>
      <c r="AU1084" s="28"/>
      <c r="AV1084" s="28"/>
      <c r="AW1084" s="28"/>
      <c r="AX1084" s="28"/>
      <c r="AY1084" s="28"/>
      <c r="AZ1084" s="28"/>
      <c r="BA1084" s="28"/>
      <c r="BB1084" s="28"/>
      <c r="BC1084" s="28"/>
      <c r="BD1084" s="28"/>
      <c r="BE1084" s="28"/>
    </row>
    <row r="1085" spans="1:57" s="23" customFormat="1" ht="14.25">
      <c r="A1085" s="28"/>
      <c r="B1085" s="28"/>
      <c r="C1085" s="28"/>
      <c r="D1085" s="28"/>
      <c r="E1085" s="28"/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38"/>
      <c r="R1085" s="28"/>
      <c r="S1085" s="28"/>
      <c r="T1085" s="28"/>
      <c r="U1085" s="28"/>
      <c r="V1085" s="28"/>
      <c r="W1085" s="28"/>
      <c r="X1085" s="28"/>
      <c r="Y1085" s="28"/>
      <c r="Z1085" s="28"/>
      <c r="AA1085" s="28"/>
      <c r="AB1085" s="28"/>
      <c r="AC1085" s="28"/>
      <c r="AD1085" s="28"/>
      <c r="AE1085" s="28"/>
      <c r="AF1085" s="28"/>
      <c r="AG1085" s="28"/>
      <c r="AH1085" s="28"/>
      <c r="AI1085" s="28"/>
      <c r="AJ1085" s="28"/>
      <c r="AK1085" s="28"/>
      <c r="AL1085" s="28"/>
      <c r="AM1085" s="28"/>
      <c r="AN1085" s="28"/>
      <c r="AO1085" s="28"/>
      <c r="AP1085" s="28"/>
      <c r="AQ1085" s="28"/>
      <c r="AR1085" s="28"/>
      <c r="AS1085" s="28"/>
      <c r="AT1085" s="28"/>
      <c r="AU1085" s="28"/>
      <c r="AV1085" s="28"/>
      <c r="AW1085" s="28"/>
      <c r="AX1085" s="28"/>
      <c r="AY1085" s="28"/>
      <c r="AZ1085" s="28"/>
      <c r="BA1085" s="28"/>
      <c r="BB1085" s="28"/>
      <c r="BC1085" s="28"/>
      <c r="BD1085" s="28"/>
      <c r="BE1085" s="28"/>
    </row>
    <row r="1086" spans="1:57" s="23" customFormat="1" ht="14.25">
      <c r="A1086" s="28"/>
      <c r="B1086" s="28"/>
      <c r="C1086" s="28"/>
      <c r="D1086" s="28"/>
      <c r="E1086" s="28"/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38"/>
      <c r="R1086" s="28"/>
      <c r="S1086" s="28"/>
      <c r="T1086" s="28"/>
      <c r="U1086" s="28"/>
      <c r="V1086" s="28"/>
      <c r="W1086" s="28"/>
      <c r="X1086" s="28"/>
      <c r="Y1086" s="28"/>
      <c r="Z1086" s="28"/>
      <c r="AA1086" s="28"/>
      <c r="AB1086" s="28"/>
      <c r="AC1086" s="28"/>
      <c r="AD1086" s="28"/>
      <c r="AE1086" s="28"/>
      <c r="AF1086" s="28"/>
      <c r="AG1086" s="28"/>
      <c r="AH1086" s="28"/>
      <c r="AI1086" s="28"/>
      <c r="AJ1086" s="28"/>
      <c r="AK1086" s="28"/>
      <c r="AL1086" s="28"/>
      <c r="AM1086" s="28"/>
      <c r="AN1086" s="28"/>
      <c r="AO1086" s="28"/>
      <c r="AP1086" s="28"/>
      <c r="AQ1086" s="28"/>
      <c r="AR1086" s="28"/>
      <c r="AS1086" s="28"/>
      <c r="AT1086" s="28"/>
      <c r="AU1086" s="28"/>
      <c r="AV1086" s="28"/>
      <c r="AW1086" s="28"/>
      <c r="AX1086" s="28"/>
      <c r="AY1086" s="28"/>
      <c r="AZ1086" s="28"/>
      <c r="BA1086" s="28"/>
      <c r="BB1086" s="28"/>
      <c r="BC1086" s="28"/>
      <c r="BD1086" s="28"/>
      <c r="BE1086" s="28"/>
    </row>
    <row r="1087" spans="1:57" s="23" customFormat="1" ht="14.25">
      <c r="A1087" s="28"/>
      <c r="B1087" s="28"/>
      <c r="C1087" s="28"/>
      <c r="D1087" s="28"/>
      <c r="E1087" s="28"/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28"/>
      <c r="Q1087" s="38"/>
      <c r="R1087" s="28"/>
      <c r="S1087" s="28"/>
      <c r="T1087" s="28"/>
      <c r="U1087" s="28"/>
      <c r="V1087" s="28"/>
      <c r="W1087" s="28"/>
      <c r="X1087" s="28"/>
      <c r="Y1087" s="28"/>
      <c r="Z1087" s="28"/>
      <c r="AA1087" s="28"/>
      <c r="AB1087" s="28"/>
      <c r="AC1087" s="28"/>
      <c r="AD1087" s="28"/>
      <c r="AE1087" s="28"/>
      <c r="AF1087" s="28"/>
      <c r="AG1087" s="28"/>
      <c r="AH1087" s="28"/>
      <c r="AI1087" s="28"/>
      <c r="AJ1087" s="28"/>
      <c r="AK1087" s="28"/>
      <c r="AL1087" s="28"/>
      <c r="AM1087" s="28"/>
      <c r="AN1087" s="28"/>
      <c r="AO1087" s="28"/>
      <c r="AP1087" s="28"/>
      <c r="AQ1087" s="28"/>
      <c r="AR1087" s="28"/>
      <c r="AS1087" s="28"/>
      <c r="AT1087" s="28"/>
      <c r="AU1087" s="28"/>
      <c r="AV1087" s="28"/>
      <c r="AW1087" s="28"/>
      <c r="AX1087" s="28"/>
      <c r="AY1087" s="28"/>
      <c r="AZ1087" s="28"/>
      <c r="BA1087" s="28"/>
      <c r="BB1087" s="28"/>
      <c r="BC1087" s="28"/>
      <c r="BD1087" s="28"/>
      <c r="BE1087" s="28"/>
    </row>
    <row r="1088" spans="1:57" s="23" customFormat="1" ht="14.25">
      <c r="A1088" s="28"/>
      <c r="B1088" s="28"/>
      <c r="C1088" s="28"/>
      <c r="D1088" s="28"/>
      <c r="E1088" s="28"/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28"/>
      <c r="Q1088" s="38"/>
      <c r="R1088" s="28"/>
      <c r="S1088" s="28"/>
      <c r="T1088" s="28"/>
      <c r="U1088" s="28"/>
      <c r="V1088" s="28"/>
      <c r="W1088" s="28"/>
      <c r="X1088" s="28"/>
      <c r="Y1088" s="28"/>
      <c r="Z1088" s="28"/>
      <c r="AA1088" s="28"/>
      <c r="AB1088" s="28"/>
      <c r="AC1088" s="28"/>
      <c r="AD1088" s="28"/>
      <c r="AE1088" s="28"/>
      <c r="AF1088" s="28"/>
      <c r="AG1088" s="28"/>
      <c r="AH1088" s="28"/>
      <c r="AI1088" s="28"/>
      <c r="AJ1088" s="28"/>
      <c r="AK1088" s="28"/>
      <c r="AL1088" s="28"/>
      <c r="AM1088" s="28"/>
      <c r="AN1088" s="28"/>
      <c r="AO1088" s="28"/>
      <c r="AP1088" s="28"/>
      <c r="AQ1088" s="28"/>
      <c r="AR1088" s="28"/>
      <c r="AS1088" s="28"/>
      <c r="AT1088" s="28"/>
      <c r="AU1088" s="28"/>
      <c r="AV1088" s="28"/>
      <c r="AW1088" s="28"/>
      <c r="AX1088" s="28"/>
      <c r="AY1088" s="28"/>
      <c r="AZ1088" s="28"/>
      <c r="BA1088" s="28"/>
      <c r="BB1088" s="28"/>
      <c r="BC1088" s="28"/>
      <c r="BD1088" s="28"/>
      <c r="BE1088" s="28"/>
    </row>
    <row r="1089" spans="1:57" s="23" customFormat="1" ht="14.25">
      <c r="A1089" s="28"/>
      <c r="B1089" s="28"/>
      <c r="C1089" s="28"/>
      <c r="D1089" s="28"/>
      <c r="E1089" s="28"/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P1089" s="28"/>
      <c r="Q1089" s="38"/>
      <c r="R1089" s="28"/>
      <c r="S1089" s="28"/>
      <c r="T1089" s="28"/>
      <c r="U1089" s="28"/>
      <c r="V1089" s="28"/>
      <c r="W1089" s="28"/>
      <c r="X1089" s="28"/>
      <c r="Y1089" s="28"/>
      <c r="Z1089" s="28"/>
      <c r="AA1089" s="28"/>
      <c r="AB1089" s="28"/>
      <c r="AC1089" s="28"/>
      <c r="AD1089" s="28"/>
      <c r="AE1089" s="28"/>
      <c r="AF1089" s="28"/>
      <c r="AG1089" s="28"/>
      <c r="AH1089" s="28"/>
      <c r="AI1089" s="28"/>
      <c r="AJ1089" s="28"/>
      <c r="AK1089" s="28"/>
      <c r="AL1089" s="28"/>
      <c r="AM1089" s="28"/>
      <c r="AN1089" s="28"/>
      <c r="AO1089" s="28"/>
      <c r="AP1089" s="28"/>
      <c r="AQ1089" s="28"/>
      <c r="AR1089" s="28"/>
      <c r="AS1089" s="28"/>
      <c r="AT1089" s="28"/>
      <c r="AU1089" s="28"/>
      <c r="AV1089" s="28"/>
      <c r="AW1089" s="28"/>
      <c r="AX1089" s="28"/>
      <c r="AY1089" s="28"/>
      <c r="AZ1089" s="28"/>
      <c r="BA1089" s="28"/>
      <c r="BB1089" s="28"/>
      <c r="BC1089" s="28"/>
      <c r="BD1089" s="28"/>
      <c r="BE1089" s="28"/>
    </row>
    <row r="1090" spans="1:57" s="23" customFormat="1" ht="14.25">
      <c r="A1090" s="28"/>
      <c r="B1090" s="28"/>
      <c r="C1090" s="28"/>
      <c r="D1090" s="28"/>
      <c r="E1090" s="28"/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38"/>
      <c r="R1090" s="28"/>
      <c r="S1090" s="28"/>
      <c r="T1090" s="28"/>
      <c r="U1090" s="28"/>
      <c r="V1090" s="28"/>
      <c r="W1090" s="28"/>
      <c r="X1090" s="28"/>
      <c r="Y1090" s="28"/>
      <c r="Z1090" s="28"/>
      <c r="AA1090" s="28"/>
      <c r="AB1090" s="28"/>
      <c r="AC1090" s="28"/>
      <c r="AD1090" s="28"/>
      <c r="AE1090" s="28"/>
      <c r="AF1090" s="28"/>
      <c r="AG1090" s="28"/>
      <c r="AH1090" s="28"/>
      <c r="AI1090" s="28"/>
      <c r="AJ1090" s="28"/>
      <c r="AK1090" s="28"/>
      <c r="AL1090" s="28"/>
      <c r="AM1090" s="28"/>
      <c r="AN1090" s="28"/>
      <c r="AO1090" s="28"/>
      <c r="AP1090" s="28"/>
      <c r="AQ1090" s="28"/>
      <c r="AR1090" s="28"/>
      <c r="AS1090" s="28"/>
      <c r="AT1090" s="28"/>
      <c r="AU1090" s="28"/>
      <c r="AV1090" s="28"/>
      <c r="AW1090" s="28"/>
      <c r="AX1090" s="28"/>
      <c r="AY1090" s="28"/>
      <c r="AZ1090" s="28"/>
      <c r="BA1090" s="28"/>
      <c r="BB1090" s="28"/>
      <c r="BC1090" s="28"/>
      <c r="BD1090" s="28"/>
      <c r="BE1090" s="28"/>
    </row>
    <row r="1091" spans="1:57" s="23" customFormat="1" ht="14.25">
      <c r="A1091" s="28"/>
      <c r="B1091" s="28"/>
      <c r="C1091" s="28"/>
      <c r="D1091" s="28"/>
      <c r="E1091" s="28"/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  <c r="P1091" s="28"/>
      <c r="Q1091" s="38"/>
      <c r="R1091" s="28"/>
      <c r="S1091" s="28"/>
      <c r="T1091" s="28"/>
      <c r="U1091" s="28"/>
      <c r="V1091" s="28"/>
      <c r="W1091" s="28"/>
      <c r="X1091" s="28"/>
      <c r="Y1091" s="28"/>
      <c r="Z1091" s="28"/>
      <c r="AA1091" s="28"/>
      <c r="AB1091" s="28"/>
      <c r="AC1091" s="28"/>
      <c r="AD1091" s="28"/>
      <c r="AE1091" s="28"/>
      <c r="AF1091" s="28"/>
      <c r="AG1091" s="28"/>
      <c r="AH1091" s="28"/>
      <c r="AI1091" s="28"/>
      <c r="AJ1091" s="28"/>
      <c r="AK1091" s="28"/>
      <c r="AL1091" s="28"/>
      <c r="AM1091" s="28"/>
      <c r="AN1091" s="28"/>
      <c r="AO1091" s="28"/>
      <c r="AP1091" s="28"/>
      <c r="AQ1091" s="28"/>
      <c r="AR1091" s="28"/>
      <c r="AS1091" s="28"/>
      <c r="AT1091" s="28"/>
      <c r="AU1091" s="28"/>
      <c r="AV1091" s="28"/>
      <c r="AW1091" s="28"/>
      <c r="AX1091" s="28"/>
      <c r="AY1091" s="28"/>
      <c r="AZ1091" s="28"/>
      <c r="BA1091" s="28"/>
      <c r="BB1091" s="28"/>
      <c r="BC1091" s="28"/>
      <c r="BD1091" s="28"/>
      <c r="BE1091" s="28"/>
    </row>
    <row r="1092" spans="1:57" s="23" customFormat="1" ht="14.25">
      <c r="A1092" s="28"/>
      <c r="B1092" s="28"/>
      <c r="C1092" s="28"/>
      <c r="D1092" s="28"/>
      <c r="E1092" s="28"/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P1092" s="28"/>
      <c r="Q1092" s="38"/>
      <c r="R1092" s="28"/>
      <c r="S1092" s="28"/>
      <c r="T1092" s="28"/>
      <c r="U1092" s="28"/>
      <c r="V1092" s="28"/>
      <c r="W1092" s="28"/>
      <c r="X1092" s="28"/>
      <c r="Y1092" s="28"/>
      <c r="Z1092" s="28"/>
      <c r="AA1092" s="28"/>
      <c r="AB1092" s="28"/>
      <c r="AC1092" s="28"/>
      <c r="AD1092" s="28"/>
      <c r="AE1092" s="28"/>
      <c r="AF1092" s="28"/>
      <c r="AG1092" s="28"/>
      <c r="AH1092" s="28"/>
      <c r="AI1092" s="28"/>
      <c r="AJ1092" s="28"/>
      <c r="AK1092" s="28"/>
      <c r="AL1092" s="28"/>
      <c r="AM1092" s="28"/>
      <c r="AN1092" s="28"/>
      <c r="AO1092" s="28"/>
      <c r="AP1092" s="28"/>
      <c r="AQ1092" s="28"/>
      <c r="AR1092" s="28"/>
      <c r="AS1092" s="28"/>
      <c r="AT1092" s="28"/>
      <c r="AU1092" s="28"/>
      <c r="AV1092" s="28"/>
      <c r="AW1092" s="28"/>
      <c r="AX1092" s="28"/>
      <c r="AY1092" s="28"/>
      <c r="AZ1092" s="28"/>
      <c r="BA1092" s="28"/>
      <c r="BB1092" s="28"/>
      <c r="BC1092" s="28"/>
      <c r="BD1092" s="28"/>
      <c r="BE1092" s="28"/>
    </row>
    <row r="1093" spans="1:57" s="23" customFormat="1" ht="14.25">
      <c r="A1093" s="28"/>
      <c r="B1093" s="28"/>
      <c r="C1093" s="28"/>
      <c r="D1093" s="28"/>
      <c r="E1093" s="28"/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P1093" s="28"/>
      <c r="Q1093" s="38"/>
      <c r="R1093" s="28"/>
      <c r="S1093" s="28"/>
      <c r="T1093" s="28"/>
      <c r="U1093" s="28"/>
      <c r="V1093" s="28"/>
      <c r="W1093" s="28"/>
      <c r="X1093" s="28"/>
      <c r="Y1093" s="28"/>
      <c r="Z1093" s="28"/>
      <c r="AA1093" s="28"/>
      <c r="AB1093" s="28"/>
      <c r="AC1093" s="28"/>
      <c r="AD1093" s="28"/>
      <c r="AE1093" s="28"/>
      <c r="AF1093" s="28"/>
      <c r="AG1093" s="28"/>
      <c r="AH1093" s="28"/>
      <c r="AI1093" s="28"/>
      <c r="AJ1093" s="28"/>
      <c r="AK1093" s="28"/>
      <c r="AL1093" s="28"/>
      <c r="AM1093" s="28"/>
      <c r="AN1093" s="28"/>
      <c r="AO1093" s="28"/>
      <c r="AP1093" s="28"/>
      <c r="AQ1093" s="28"/>
      <c r="AR1093" s="28"/>
      <c r="AS1093" s="28"/>
      <c r="AT1093" s="28"/>
      <c r="AU1093" s="28"/>
      <c r="AV1093" s="28"/>
      <c r="AW1093" s="28"/>
      <c r="AX1093" s="28"/>
      <c r="AY1093" s="28"/>
      <c r="AZ1093" s="28"/>
      <c r="BA1093" s="28"/>
      <c r="BB1093" s="28"/>
      <c r="BC1093" s="28"/>
      <c r="BD1093" s="28"/>
      <c r="BE1093" s="28"/>
    </row>
    <row r="1094" spans="1:57" s="23" customFormat="1" ht="14.25">
      <c r="A1094" s="28"/>
      <c r="B1094" s="28"/>
      <c r="C1094" s="28"/>
      <c r="D1094" s="28"/>
      <c r="E1094" s="28"/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P1094" s="28"/>
      <c r="Q1094" s="38"/>
      <c r="R1094" s="28"/>
      <c r="S1094" s="28"/>
      <c r="T1094" s="28"/>
      <c r="U1094" s="28"/>
      <c r="V1094" s="28"/>
      <c r="W1094" s="28"/>
      <c r="X1094" s="28"/>
      <c r="Y1094" s="28"/>
      <c r="Z1094" s="28"/>
      <c r="AA1094" s="28"/>
      <c r="AB1094" s="28"/>
      <c r="AC1094" s="28"/>
      <c r="AD1094" s="28"/>
      <c r="AE1094" s="28"/>
      <c r="AF1094" s="28"/>
      <c r="AG1094" s="28"/>
      <c r="AH1094" s="28"/>
      <c r="AI1094" s="28"/>
      <c r="AJ1094" s="28"/>
      <c r="AK1094" s="28"/>
      <c r="AL1094" s="28"/>
      <c r="AM1094" s="28"/>
      <c r="AN1094" s="28"/>
      <c r="AO1094" s="28"/>
      <c r="AP1094" s="28"/>
      <c r="AQ1094" s="28"/>
      <c r="AR1094" s="28"/>
      <c r="AS1094" s="28"/>
      <c r="AT1094" s="28"/>
      <c r="AU1094" s="28"/>
      <c r="AV1094" s="28"/>
      <c r="AW1094" s="28"/>
      <c r="AX1094" s="28"/>
      <c r="AY1094" s="28"/>
      <c r="AZ1094" s="28"/>
      <c r="BA1094" s="28"/>
      <c r="BB1094" s="28"/>
      <c r="BC1094" s="28"/>
      <c r="BD1094" s="28"/>
      <c r="BE1094" s="28"/>
    </row>
    <row r="1095" spans="1:57" s="23" customFormat="1" ht="14.25">
      <c r="A1095" s="28"/>
      <c r="B1095" s="28"/>
      <c r="C1095" s="28"/>
      <c r="D1095" s="28"/>
      <c r="E1095" s="28"/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28"/>
      <c r="Q1095" s="38"/>
      <c r="R1095" s="28"/>
      <c r="S1095" s="28"/>
      <c r="T1095" s="28"/>
      <c r="U1095" s="28"/>
      <c r="V1095" s="28"/>
      <c r="W1095" s="28"/>
      <c r="X1095" s="28"/>
      <c r="Y1095" s="28"/>
      <c r="Z1095" s="28"/>
      <c r="AA1095" s="28"/>
      <c r="AB1095" s="28"/>
      <c r="AC1095" s="28"/>
      <c r="AD1095" s="28"/>
      <c r="AE1095" s="28"/>
      <c r="AF1095" s="28"/>
      <c r="AG1095" s="28"/>
      <c r="AH1095" s="28"/>
      <c r="AI1095" s="28"/>
      <c r="AJ1095" s="28"/>
      <c r="AK1095" s="28"/>
      <c r="AL1095" s="28"/>
      <c r="AM1095" s="28"/>
      <c r="AN1095" s="28"/>
      <c r="AO1095" s="28"/>
      <c r="AP1095" s="28"/>
      <c r="AQ1095" s="28"/>
      <c r="AR1095" s="28"/>
      <c r="AS1095" s="28"/>
      <c r="AT1095" s="28"/>
      <c r="AU1095" s="28"/>
      <c r="AV1095" s="28"/>
      <c r="AW1095" s="28"/>
      <c r="AX1095" s="28"/>
      <c r="AY1095" s="28"/>
      <c r="AZ1095" s="28"/>
      <c r="BA1095" s="28"/>
      <c r="BB1095" s="28"/>
      <c r="BC1095" s="28"/>
      <c r="BD1095" s="28"/>
      <c r="BE1095" s="28"/>
    </row>
    <row r="1096" spans="1:57" s="23" customFormat="1" ht="14.25">
      <c r="A1096" s="28"/>
      <c r="B1096" s="28"/>
      <c r="C1096" s="28"/>
      <c r="D1096" s="28"/>
      <c r="E1096" s="28"/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  <c r="P1096" s="28"/>
      <c r="Q1096" s="38"/>
      <c r="R1096" s="28"/>
      <c r="S1096" s="28"/>
      <c r="T1096" s="28"/>
      <c r="U1096" s="28"/>
      <c r="V1096" s="28"/>
      <c r="W1096" s="28"/>
      <c r="X1096" s="28"/>
      <c r="Y1096" s="28"/>
      <c r="Z1096" s="28"/>
      <c r="AA1096" s="28"/>
      <c r="AB1096" s="28"/>
      <c r="AC1096" s="28"/>
      <c r="AD1096" s="28"/>
      <c r="AE1096" s="28"/>
      <c r="AF1096" s="28"/>
      <c r="AG1096" s="28"/>
      <c r="AH1096" s="28"/>
      <c r="AI1096" s="28"/>
      <c r="AJ1096" s="28"/>
      <c r="AK1096" s="28"/>
      <c r="AL1096" s="28"/>
      <c r="AM1096" s="28"/>
      <c r="AN1096" s="28"/>
      <c r="AO1096" s="28"/>
      <c r="AP1096" s="28"/>
      <c r="AQ1096" s="28"/>
      <c r="AR1096" s="28"/>
      <c r="AS1096" s="28"/>
      <c r="AT1096" s="28"/>
      <c r="AU1096" s="28"/>
      <c r="AV1096" s="28"/>
      <c r="AW1096" s="28"/>
      <c r="AX1096" s="28"/>
      <c r="AY1096" s="28"/>
      <c r="AZ1096" s="28"/>
      <c r="BA1096" s="28"/>
      <c r="BB1096" s="28"/>
      <c r="BC1096" s="28"/>
      <c r="BD1096" s="28"/>
      <c r="BE1096" s="28"/>
    </row>
    <row r="1097" spans="1:57" s="23" customFormat="1" ht="14.25">
      <c r="A1097" s="28"/>
      <c r="B1097" s="28"/>
      <c r="C1097" s="28"/>
      <c r="D1097" s="28"/>
      <c r="E1097" s="28"/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38"/>
      <c r="R1097" s="28"/>
      <c r="S1097" s="28"/>
      <c r="T1097" s="28"/>
      <c r="U1097" s="28"/>
      <c r="V1097" s="28"/>
      <c r="W1097" s="28"/>
      <c r="X1097" s="28"/>
      <c r="Y1097" s="28"/>
      <c r="Z1097" s="28"/>
      <c r="AA1097" s="28"/>
      <c r="AB1097" s="28"/>
      <c r="AC1097" s="28"/>
      <c r="AD1097" s="28"/>
      <c r="AE1097" s="28"/>
      <c r="AF1097" s="28"/>
      <c r="AG1097" s="28"/>
      <c r="AH1097" s="28"/>
      <c r="AI1097" s="28"/>
      <c r="AJ1097" s="28"/>
      <c r="AK1097" s="28"/>
      <c r="AL1097" s="28"/>
      <c r="AM1097" s="28"/>
      <c r="AN1097" s="28"/>
      <c r="AO1097" s="28"/>
      <c r="AP1097" s="28"/>
      <c r="AQ1097" s="28"/>
      <c r="AR1097" s="28"/>
      <c r="AS1097" s="28"/>
      <c r="AT1097" s="28"/>
      <c r="AU1097" s="28"/>
      <c r="AV1097" s="28"/>
      <c r="AW1097" s="28"/>
      <c r="AX1097" s="28"/>
      <c r="AY1097" s="28"/>
      <c r="AZ1097" s="28"/>
      <c r="BA1097" s="28"/>
      <c r="BB1097" s="28"/>
      <c r="BC1097" s="28"/>
      <c r="BD1097" s="28"/>
      <c r="BE1097" s="28"/>
    </row>
    <row r="1098" spans="1:57" s="23" customFormat="1" ht="14.25">
      <c r="A1098" s="28"/>
      <c r="B1098" s="28"/>
      <c r="C1098" s="28"/>
      <c r="D1098" s="28"/>
      <c r="E1098" s="28"/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38"/>
      <c r="R1098" s="28"/>
      <c r="S1098" s="28"/>
      <c r="T1098" s="28"/>
      <c r="U1098" s="28"/>
      <c r="V1098" s="28"/>
      <c r="W1098" s="28"/>
      <c r="X1098" s="28"/>
      <c r="Y1098" s="28"/>
      <c r="Z1098" s="28"/>
      <c r="AA1098" s="28"/>
      <c r="AB1098" s="28"/>
      <c r="AC1098" s="28"/>
      <c r="AD1098" s="28"/>
      <c r="AE1098" s="28"/>
      <c r="AF1098" s="28"/>
      <c r="AG1098" s="28"/>
      <c r="AH1098" s="28"/>
      <c r="AI1098" s="28"/>
      <c r="AJ1098" s="28"/>
      <c r="AK1098" s="28"/>
      <c r="AL1098" s="28"/>
      <c r="AM1098" s="28"/>
      <c r="AN1098" s="28"/>
      <c r="AO1098" s="28"/>
      <c r="AP1098" s="28"/>
      <c r="AQ1098" s="28"/>
      <c r="AR1098" s="28"/>
      <c r="AS1098" s="28"/>
      <c r="AT1098" s="28"/>
      <c r="AU1098" s="28"/>
      <c r="AV1098" s="28"/>
      <c r="AW1098" s="28"/>
      <c r="AX1098" s="28"/>
      <c r="AY1098" s="28"/>
      <c r="AZ1098" s="28"/>
      <c r="BA1098" s="28"/>
      <c r="BB1098" s="28"/>
      <c r="BC1098" s="28"/>
      <c r="BD1098" s="28"/>
      <c r="BE1098" s="28"/>
    </row>
    <row r="1099" spans="1:57" s="23" customFormat="1" ht="14.25">
      <c r="A1099" s="28"/>
      <c r="B1099" s="28"/>
      <c r="C1099" s="28"/>
      <c r="D1099" s="28"/>
      <c r="E1099" s="28"/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8"/>
      <c r="Q1099" s="38"/>
      <c r="R1099" s="28"/>
      <c r="S1099" s="28"/>
      <c r="T1099" s="28"/>
      <c r="U1099" s="28"/>
      <c r="V1099" s="28"/>
      <c r="W1099" s="28"/>
      <c r="X1099" s="28"/>
      <c r="Y1099" s="28"/>
      <c r="Z1099" s="28"/>
      <c r="AA1099" s="28"/>
      <c r="AB1099" s="28"/>
      <c r="AC1099" s="28"/>
      <c r="AD1099" s="28"/>
      <c r="AE1099" s="28"/>
      <c r="AF1099" s="28"/>
      <c r="AG1099" s="28"/>
      <c r="AH1099" s="28"/>
      <c r="AI1099" s="28"/>
      <c r="AJ1099" s="28"/>
      <c r="AK1099" s="28"/>
      <c r="AL1099" s="28"/>
      <c r="AM1099" s="28"/>
      <c r="AN1099" s="28"/>
      <c r="AO1099" s="28"/>
      <c r="AP1099" s="28"/>
      <c r="AQ1099" s="28"/>
      <c r="AR1099" s="28"/>
      <c r="AS1099" s="28"/>
      <c r="AT1099" s="28"/>
      <c r="AU1099" s="28"/>
      <c r="AV1099" s="28"/>
      <c r="AW1099" s="28"/>
      <c r="AX1099" s="28"/>
      <c r="AY1099" s="28"/>
      <c r="AZ1099" s="28"/>
      <c r="BA1099" s="28"/>
      <c r="BB1099" s="28"/>
      <c r="BC1099" s="28"/>
      <c r="BD1099" s="28"/>
      <c r="BE1099" s="28"/>
    </row>
    <row r="1100" spans="1:57" s="23" customFormat="1" ht="14.25">
      <c r="A1100" s="28"/>
      <c r="B1100" s="28"/>
      <c r="C1100" s="28"/>
      <c r="D1100" s="28"/>
      <c r="E1100" s="28"/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38"/>
      <c r="R1100" s="28"/>
      <c r="S1100" s="28"/>
      <c r="T1100" s="28"/>
      <c r="U1100" s="28"/>
      <c r="V1100" s="28"/>
      <c r="W1100" s="28"/>
      <c r="X1100" s="28"/>
      <c r="Y1100" s="28"/>
      <c r="Z1100" s="28"/>
      <c r="AA1100" s="28"/>
      <c r="AB1100" s="28"/>
      <c r="AC1100" s="28"/>
      <c r="AD1100" s="28"/>
      <c r="AE1100" s="28"/>
      <c r="AF1100" s="28"/>
      <c r="AG1100" s="28"/>
      <c r="AH1100" s="28"/>
      <c r="AI1100" s="28"/>
      <c r="AJ1100" s="28"/>
      <c r="AK1100" s="28"/>
      <c r="AL1100" s="28"/>
      <c r="AM1100" s="28"/>
      <c r="AN1100" s="28"/>
      <c r="AO1100" s="28"/>
      <c r="AP1100" s="28"/>
      <c r="AQ1100" s="28"/>
      <c r="AR1100" s="28"/>
      <c r="AS1100" s="28"/>
      <c r="AT1100" s="28"/>
      <c r="AU1100" s="28"/>
      <c r="AV1100" s="28"/>
      <c r="AW1100" s="28"/>
      <c r="AX1100" s="28"/>
      <c r="AY1100" s="28"/>
      <c r="AZ1100" s="28"/>
      <c r="BA1100" s="28"/>
      <c r="BB1100" s="28"/>
      <c r="BC1100" s="28"/>
      <c r="BD1100" s="28"/>
      <c r="BE1100" s="28"/>
    </row>
    <row r="1101" spans="1:57" s="23" customFormat="1" ht="14.25">
      <c r="A1101" s="28"/>
      <c r="B1101" s="28"/>
      <c r="C1101" s="28"/>
      <c r="D1101" s="28"/>
      <c r="E1101" s="28"/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8"/>
      <c r="Q1101" s="38"/>
      <c r="R1101" s="28"/>
      <c r="S1101" s="28"/>
      <c r="T1101" s="28"/>
      <c r="U1101" s="28"/>
      <c r="V1101" s="28"/>
      <c r="W1101" s="28"/>
      <c r="X1101" s="28"/>
      <c r="Y1101" s="28"/>
      <c r="Z1101" s="28"/>
      <c r="AA1101" s="28"/>
      <c r="AB1101" s="28"/>
      <c r="AC1101" s="28"/>
      <c r="AD1101" s="28"/>
      <c r="AE1101" s="28"/>
      <c r="AF1101" s="28"/>
      <c r="AG1101" s="28"/>
      <c r="AH1101" s="28"/>
      <c r="AI1101" s="28"/>
      <c r="AJ1101" s="28"/>
      <c r="AK1101" s="28"/>
      <c r="AL1101" s="28"/>
      <c r="AM1101" s="28"/>
      <c r="AN1101" s="28"/>
      <c r="AO1101" s="28"/>
      <c r="AP1101" s="28"/>
      <c r="AQ1101" s="28"/>
      <c r="AR1101" s="28"/>
      <c r="AS1101" s="28"/>
      <c r="AT1101" s="28"/>
      <c r="AU1101" s="28"/>
      <c r="AV1101" s="28"/>
      <c r="AW1101" s="28"/>
      <c r="AX1101" s="28"/>
      <c r="AY1101" s="28"/>
      <c r="AZ1101" s="28"/>
      <c r="BA1101" s="28"/>
      <c r="BB1101" s="28"/>
      <c r="BC1101" s="28"/>
      <c r="BD1101" s="28"/>
      <c r="BE1101" s="28"/>
    </row>
    <row r="1102" spans="1:57" s="23" customFormat="1" ht="14.25">
      <c r="A1102" s="28"/>
      <c r="B1102" s="28"/>
      <c r="C1102" s="28"/>
      <c r="D1102" s="28"/>
      <c r="E1102" s="28"/>
      <c r="F1102" s="28"/>
      <c r="G1102" s="28"/>
      <c r="H1102" s="28"/>
      <c r="I1102" s="28"/>
      <c r="J1102" s="28"/>
      <c r="K1102" s="28"/>
      <c r="L1102" s="28"/>
      <c r="M1102" s="28"/>
      <c r="N1102" s="28"/>
      <c r="O1102" s="28"/>
      <c r="P1102" s="28"/>
      <c r="Q1102" s="38"/>
      <c r="R1102" s="28"/>
      <c r="S1102" s="28"/>
      <c r="T1102" s="28"/>
      <c r="U1102" s="28"/>
      <c r="V1102" s="28"/>
      <c r="W1102" s="28"/>
      <c r="X1102" s="28"/>
      <c r="Y1102" s="28"/>
      <c r="Z1102" s="28"/>
      <c r="AA1102" s="28"/>
      <c r="AB1102" s="28"/>
      <c r="AC1102" s="28"/>
      <c r="AD1102" s="28"/>
      <c r="AE1102" s="28"/>
      <c r="AF1102" s="28"/>
      <c r="AG1102" s="28"/>
      <c r="AH1102" s="28"/>
      <c r="AI1102" s="28"/>
      <c r="AJ1102" s="28"/>
      <c r="AK1102" s="28"/>
      <c r="AL1102" s="28"/>
      <c r="AM1102" s="28"/>
      <c r="AN1102" s="28"/>
      <c r="AO1102" s="28"/>
      <c r="AP1102" s="28"/>
      <c r="AQ1102" s="28"/>
      <c r="AR1102" s="28"/>
      <c r="AS1102" s="28"/>
      <c r="AT1102" s="28"/>
      <c r="AU1102" s="28"/>
      <c r="AV1102" s="28"/>
      <c r="AW1102" s="28"/>
      <c r="AX1102" s="28"/>
      <c r="AY1102" s="28"/>
      <c r="AZ1102" s="28"/>
      <c r="BA1102" s="28"/>
      <c r="BB1102" s="28"/>
      <c r="BC1102" s="28"/>
      <c r="BD1102" s="28"/>
      <c r="BE1102" s="28"/>
    </row>
    <row r="1103" spans="1:57" s="23" customFormat="1" ht="14.25">
      <c r="A1103" s="28"/>
      <c r="B1103" s="28"/>
      <c r="C1103" s="28"/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38"/>
      <c r="R1103" s="28"/>
      <c r="S1103" s="28"/>
      <c r="T1103" s="28"/>
      <c r="U1103" s="28"/>
      <c r="V1103" s="28"/>
      <c r="W1103" s="28"/>
      <c r="X1103" s="28"/>
      <c r="Y1103" s="28"/>
      <c r="Z1103" s="28"/>
      <c r="AA1103" s="28"/>
      <c r="AB1103" s="28"/>
      <c r="AC1103" s="28"/>
      <c r="AD1103" s="28"/>
      <c r="AE1103" s="28"/>
      <c r="AF1103" s="28"/>
      <c r="AG1103" s="28"/>
      <c r="AH1103" s="28"/>
      <c r="AI1103" s="28"/>
      <c r="AJ1103" s="28"/>
      <c r="AK1103" s="28"/>
      <c r="AL1103" s="28"/>
      <c r="AM1103" s="28"/>
      <c r="AN1103" s="28"/>
      <c r="AO1103" s="28"/>
      <c r="AP1103" s="28"/>
      <c r="AQ1103" s="28"/>
      <c r="AR1103" s="28"/>
      <c r="AS1103" s="28"/>
      <c r="AT1103" s="28"/>
      <c r="AU1103" s="28"/>
      <c r="AV1103" s="28"/>
      <c r="AW1103" s="28"/>
      <c r="AX1103" s="28"/>
      <c r="AY1103" s="28"/>
      <c r="AZ1103" s="28"/>
      <c r="BA1103" s="28"/>
      <c r="BB1103" s="28"/>
      <c r="BC1103" s="28"/>
      <c r="BD1103" s="28"/>
      <c r="BE1103" s="28"/>
    </row>
    <row r="1104" spans="1:57" s="23" customFormat="1" ht="14.25">
      <c r="A1104" s="28"/>
      <c r="B1104" s="28"/>
      <c r="C1104" s="28"/>
      <c r="D1104" s="28"/>
      <c r="E1104" s="28"/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  <c r="P1104" s="28"/>
      <c r="Q1104" s="38"/>
      <c r="R1104" s="28"/>
      <c r="S1104" s="28"/>
      <c r="T1104" s="28"/>
      <c r="U1104" s="28"/>
      <c r="V1104" s="28"/>
      <c r="W1104" s="28"/>
      <c r="X1104" s="28"/>
      <c r="Y1104" s="28"/>
      <c r="Z1104" s="28"/>
      <c r="AA1104" s="28"/>
      <c r="AB1104" s="28"/>
      <c r="AC1104" s="28"/>
      <c r="AD1104" s="28"/>
      <c r="AE1104" s="28"/>
      <c r="AF1104" s="28"/>
      <c r="AG1104" s="28"/>
      <c r="AH1104" s="28"/>
      <c r="AI1104" s="28"/>
      <c r="AJ1104" s="28"/>
      <c r="AK1104" s="28"/>
      <c r="AL1104" s="28"/>
      <c r="AM1104" s="28"/>
      <c r="AN1104" s="28"/>
      <c r="AO1104" s="28"/>
      <c r="AP1104" s="28"/>
      <c r="AQ1104" s="28"/>
      <c r="AR1104" s="28"/>
      <c r="AS1104" s="28"/>
      <c r="AT1104" s="28"/>
      <c r="AU1104" s="28"/>
      <c r="AV1104" s="28"/>
      <c r="AW1104" s="28"/>
      <c r="AX1104" s="28"/>
      <c r="AY1104" s="28"/>
      <c r="AZ1104" s="28"/>
      <c r="BA1104" s="28"/>
      <c r="BB1104" s="28"/>
      <c r="BC1104" s="28"/>
      <c r="BD1104" s="28"/>
      <c r="BE1104" s="28"/>
    </row>
    <row r="1105" spans="1:57" s="23" customFormat="1" ht="14.25">
      <c r="A1105" s="28"/>
      <c r="B1105" s="28"/>
      <c r="C1105" s="28"/>
      <c r="D1105" s="28"/>
      <c r="E1105" s="28"/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28"/>
      <c r="Q1105" s="38"/>
      <c r="R1105" s="28"/>
      <c r="S1105" s="28"/>
      <c r="T1105" s="28"/>
      <c r="U1105" s="28"/>
      <c r="V1105" s="28"/>
      <c r="W1105" s="28"/>
      <c r="X1105" s="28"/>
      <c r="Y1105" s="28"/>
      <c r="Z1105" s="28"/>
      <c r="AA1105" s="28"/>
      <c r="AB1105" s="28"/>
      <c r="AC1105" s="28"/>
      <c r="AD1105" s="28"/>
      <c r="AE1105" s="28"/>
      <c r="AF1105" s="28"/>
      <c r="AG1105" s="28"/>
      <c r="AH1105" s="28"/>
      <c r="AI1105" s="28"/>
      <c r="AJ1105" s="28"/>
      <c r="AK1105" s="28"/>
      <c r="AL1105" s="28"/>
      <c r="AM1105" s="28"/>
      <c r="AN1105" s="28"/>
      <c r="AO1105" s="28"/>
      <c r="AP1105" s="28"/>
      <c r="AQ1105" s="28"/>
      <c r="AR1105" s="28"/>
      <c r="AS1105" s="28"/>
      <c r="AT1105" s="28"/>
      <c r="AU1105" s="28"/>
      <c r="AV1105" s="28"/>
      <c r="AW1105" s="28"/>
      <c r="AX1105" s="28"/>
      <c r="AY1105" s="28"/>
      <c r="AZ1105" s="28"/>
      <c r="BA1105" s="28"/>
      <c r="BB1105" s="28"/>
      <c r="BC1105" s="28"/>
      <c r="BD1105" s="28"/>
      <c r="BE1105" s="28"/>
    </row>
    <row r="1106" spans="1:57" s="23" customFormat="1" ht="14.25">
      <c r="A1106" s="28"/>
      <c r="B1106" s="28"/>
      <c r="C1106" s="28"/>
      <c r="D1106" s="28"/>
      <c r="E1106" s="28"/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  <c r="P1106" s="28"/>
      <c r="Q1106" s="38"/>
      <c r="R1106" s="28"/>
      <c r="S1106" s="28"/>
      <c r="T1106" s="28"/>
      <c r="U1106" s="28"/>
      <c r="V1106" s="28"/>
      <c r="W1106" s="28"/>
      <c r="X1106" s="28"/>
      <c r="Y1106" s="28"/>
      <c r="Z1106" s="28"/>
      <c r="AA1106" s="28"/>
      <c r="AB1106" s="28"/>
      <c r="AC1106" s="28"/>
      <c r="AD1106" s="28"/>
      <c r="AE1106" s="28"/>
      <c r="AF1106" s="28"/>
      <c r="AG1106" s="28"/>
      <c r="AH1106" s="28"/>
      <c r="AI1106" s="28"/>
      <c r="AJ1106" s="28"/>
      <c r="AK1106" s="28"/>
      <c r="AL1106" s="28"/>
      <c r="AM1106" s="28"/>
      <c r="AN1106" s="28"/>
      <c r="AO1106" s="28"/>
      <c r="AP1106" s="28"/>
      <c r="AQ1106" s="28"/>
      <c r="AR1106" s="28"/>
      <c r="AS1106" s="28"/>
      <c r="AT1106" s="28"/>
      <c r="AU1106" s="28"/>
      <c r="AV1106" s="28"/>
      <c r="AW1106" s="28"/>
      <c r="AX1106" s="28"/>
      <c r="AY1106" s="28"/>
      <c r="AZ1106" s="28"/>
      <c r="BA1106" s="28"/>
      <c r="BB1106" s="28"/>
      <c r="BC1106" s="28"/>
      <c r="BD1106" s="28"/>
      <c r="BE1106" s="28"/>
    </row>
    <row r="1107" spans="1:57" s="23" customFormat="1" ht="14.25">
      <c r="A1107" s="28"/>
      <c r="B1107" s="28"/>
      <c r="C1107" s="28"/>
      <c r="D1107" s="28"/>
      <c r="E1107" s="28"/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  <c r="P1107" s="28"/>
      <c r="Q1107" s="38"/>
      <c r="R1107" s="28"/>
      <c r="S1107" s="28"/>
      <c r="T1107" s="28"/>
      <c r="U1107" s="28"/>
      <c r="V1107" s="28"/>
      <c r="W1107" s="28"/>
      <c r="X1107" s="28"/>
      <c r="Y1107" s="28"/>
      <c r="Z1107" s="28"/>
      <c r="AA1107" s="28"/>
      <c r="AB1107" s="28"/>
      <c r="AC1107" s="28"/>
      <c r="AD1107" s="28"/>
      <c r="AE1107" s="28"/>
      <c r="AF1107" s="28"/>
      <c r="AG1107" s="28"/>
      <c r="AH1107" s="28"/>
      <c r="AI1107" s="28"/>
      <c r="AJ1107" s="28"/>
      <c r="AK1107" s="28"/>
      <c r="AL1107" s="28"/>
      <c r="AM1107" s="28"/>
      <c r="AN1107" s="28"/>
      <c r="AO1107" s="28"/>
      <c r="AP1107" s="28"/>
      <c r="AQ1107" s="28"/>
      <c r="AR1107" s="28"/>
      <c r="AS1107" s="28"/>
      <c r="AT1107" s="28"/>
      <c r="AU1107" s="28"/>
      <c r="AV1107" s="28"/>
      <c r="AW1107" s="28"/>
      <c r="AX1107" s="28"/>
      <c r="AY1107" s="28"/>
      <c r="AZ1107" s="28"/>
      <c r="BA1107" s="28"/>
      <c r="BB1107" s="28"/>
      <c r="BC1107" s="28"/>
      <c r="BD1107" s="28"/>
      <c r="BE1107" s="28"/>
    </row>
    <row r="1108" spans="1:57" s="23" customFormat="1" ht="14.25">
      <c r="A1108" s="28"/>
      <c r="B1108" s="28"/>
      <c r="C1108" s="28"/>
      <c r="D1108" s="28"/>
      <c r="E1108" s="28"/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P1108" s="28"/>
      <c r="Q1108" s="38"/>
      <c r="R1108" s="28"/>
      <c r="S1108" s="28"/>
      <c r="T1108" s="28"/>
      <c r="U1108" s="28"/>
      <c r="V1108" s="28"/>
      <c r="W1108" s="28"/>
      <c r="X1108" s="28"/>
      <c r="Y1108" s="28"/>
      <c r="Z1108" s="28"/>
      <c r="AA1108" s="28"/>
      <c r="AB1108" s="28"/>
      <c r="AC1108" s="28"/>
      <c r="AD1108" s="28"/>
      <c r="AE1108" s="28"/>
      <c r="AF1108" s="28"/>
      <c r="AG1108" s="28"/>
      <c r="AH1108" s="28"/>
      <c r="AI1108" s="28"/>
      <c r="AJ1108" s="28"/>
      <c r="AK1108" s="28"/>
      <c r="AL1108" s="28"/>
      <c r="AM1108" s="28"/>
      <c r="AN1108" s="28"/>
      <c r="AO1108" s="28"/>
      <c r="AP1108" s="28"/>
      <c r="AQ1108" s="28"/>
      <c r="AR1108" s="28"/>
      <c r="AS1108" s="28"/>
      <c r="AT1108" s="28"/>
      <c r="AU1108" s="28"/>
      <c r="AV1108" s="28"/>
      <c r="AW1108" s="28"/>
      <c r="AX1108" s="28"/>
      <c r="AY1108" s="28"/>
      <c r="AZ1108" s="28"/>
      <c r="BA1108" s="28"/>
      <c r="BB1108" s="28"/>
      <c r="BC1108" s="28"/>
      <c r="BD1108" s="28"/>
      <c r="BE1108" s="28"/>
    </row>
    <row r="1109" spans="1:57" s="23" customFormat="1" ht="14.25">
      <c r="A1109" s="28"/>
      <c r="B1109" s="28"/>
      <c r="C1109" s="28"/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38"/>
      <c r="R1109" s="28"/>
      <c r="S1109" s="28"/>
      <c r="T1109" s="28"/>
      <c r="U1109" s="28"/>
      <c r="V1109" s="28"/>
      <c r="W1109" s="28"/>
      <c r="X1109" s="28"/>
      <c r="Y1109" s="28"/>
      <c r="Z1109" s="28"/>
      <c r="AA1109" s="28"/>
      <c r="AB1109" s="28"/>
      <c r="AC1109" s="28"/>
      <c r="AD1109" s="28"/>
      <c r="AE1109" s="28"/>
      <c r="AF1109" s="28"/>
      <c r="AG1109" s="28"/>
      <c r="AH1109" s="28"/>
      <c r="AI1109" s="28"/>
      <c r="AJ1109" s="28"/>
      <c r="AK1109" s="28"/>
      <c r="AL1109" s="28"/>
      <c r="AM1109" s="28"/>
      <c r="AN1109" s="28"/>
      <c r="AO1109" s="28"/>
      <c r="AP1109" s="28"/>
      <c r="AQ1109" s="28"/>
      <c r="AR1109" s="28"/>
      <c r="AS1109" s="28"/>
      <c r="AT1109" s="28"/>
      <c r="AU1109" s="28"/>
      <c r="AV1109" s="28"/>
      <c r="AW1109" s="28"/>
      <c r="AX1109" s="28"/>
      <c r="AY1109" s="28"/>
      <c r="AZ1109" s="28"/>
      <c r="BA1109" s="28"/>
      <c r="BB1109" s="28"/>
      <c r="BC1109" s="28"/>
      <c r="BD1109" s="28"/>
      <c r="BE1109" s="28"/>
    </row>
    <row r="1110" spans="1:57" s="23" customFormat="1" ht="14.25">
      <c r="A1110" s="28"/>
      <c r="B1110" s="28"/>
      <c r="C1110" s="28"/>
      <c r="D1110" s="28"/>
      <c r="E1110" s="28"/>
      <c r="F1110" s="28"/>
      <c r="G1110" s="28"/>
      <c r="H1110" s="28"/>
      <c r="I1110" s="28"/>
      <c r="J1110" s="28"/>
      <c r="K1110" s="28"/>
      <c r="L1110" s="28"/>
      <c r="M1110" s="28"/>
      <c r="N1110" s="28"/>
      <c r="O1110" s="28"/>
      <c r="P1110" s="28"/>
      <c r="Q1110" s="38"/>
      <c r="R1110" s="28"/>
      <c r="S1110" s="28"/>
      <c r="T1110" s="28"/>
      <c r="U1110" s="28"/>
      <c r="V1110" s="28"/>
      <c r="W1110" s="28"/>
      <c r="X1110" s="28"/>
      <c r="Y1110" s="28"/>
      <c r="Z1110" s="28"/>
      <c r="AA1110" s="28"/>
      <c r="AB1110" s="28"/>
      <c r="AC1110" s="28"/>
      <c r="AD1110" s="28"/>
      <c r="AE1110" s="28"/>
      <c r="AF1110" s="28"/>
      <c r="AG1110" s="28"/>
      <c r="AH1110" s="28"/>
      <c r="AI1110" s="28"/>
      <c r="AJ1110" s="28"/>
      <c r="AK1110" s="28"/>
      <c r="AL1110" s="28"/>
      <c r="AM1110" s="28"/>
      <c r="AN1110" s="28"/>
      <c r="AO1110" s="28"/>
      <c r="AP1110" s="28"/>
      <c r="AQ1110" s="28"/>
      <c r="AR1110" s="28"/>
      <c r="AS1110" s="28"/>
      <c r="AT1110" s="28"/>
      <c r="AU1110" s="28"/>
      <c r="AV1110" s="28"/>
      <c r="AW1110" s="28"/>
      <c r="AX1110" s="28"/>
      <c r="AY1110" s="28"/>
      <c r="AZ1110" s="28"/>
      <c r="BA1110" s="28"/>
      <c r="BB1110" s="28"/>
      <c r="BC1110" s="28"/>
      <c r="BD1110" s="28"/>
      <c r="BE1110" s="28"/>
    </row>
    <row r="1111" spans="1:57" s="23" customFormat="1" ht="14.25">
      <c r="A1111" s="28"/>
      <c r="B1111" s="28"/>
      <c r="C1111" s="28"/>
      <c r="D1111" s="28"/>
      <c r="E1111" s="28"/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38"/>
      <c r="R1111" s="28"/>
      <c r="S1111" s="28"/>
      <c r="T1111" s="28"/>
      <c r="U1111" s="28"/>
      <c r="V1111" s="28"/>
      <c r="W1111" s="28"/>
      <c r="X1111" s="28"/>
      <c r="Y1111" s="28"/>
      <c r="Z1111" s="28"/>
      <c r="AA1111" s="28"/>
      <c r="AB1111" s="28"/>
      <c r="AC1111" s="28"/>
      <c r="AD1111" s="28"/>
      <c r="AE1111" s="28"/>
      <c r="AF1111" s="28"/>
      <c r="AG1111" s="28"/>
      <c r="AH1111" s="28"/>
      <c r="AI1111" s="28"/>
      <c r="AJ1111" s="28"/>
      <c r="AK1111" s="28"/>
      <c r="AL1111" s="28"/>
      <c r="AM1111" s="28"/>
      <c r="AN1111" s="28"/>
      <c r="AO1111" s="28"/>
      <c r="AP1111" s="28"/>
      <c r="AQ1111" s="28"/>
      <c r="AR1111" s="28"/>
      <c r="AS1111" s="28"/>
      <c r="AT1111" s="28"/>
      <c r="AU1111" s="28"/>
      <c r="AV1111" s="28"/>
      <c r="AW1111" s="28"/>
      <c r="AX1111" s="28"/>
      <c r="AY1111" s="28"/>
      <c r="AZ1111" s="28"/>
      <c r="BA1111" s="28"/>
      <c r="BB1111" s="28"/>
      <c r="BC1111" s="28"/>
      <c r="BD1111" s="28"/>
      <c r="BE1111" s="28"/>
    </row>
    <row r="1112" spans="1:57" s="23" customFormat="1" ht="14.25">
      <c r="A1112" s="28"/>
      <c r="B1112" s="28"/>
      <c r="C1112" s="28"/>
      <c r="D1112" s="28"/>
      <c r="E1112" s="28"/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P1112" s="28"/>
      <c r="Q1112" s="38"/>
      <c r="R1112" s="28"/>
      <c r="S1112" s="28"/>
      <c r="T1112" s="28"/>
      <c r="U1112" s="28"/>
      <c r="V1112" s="28"/>
      <c r="W1112" s="28"/>
      <c r="X1112" s="28"/>
      <c r="Y1112" s="28"/>
      <c r="Z1112" s="28"/>
      <c r="AA1112" s="28"/>
      <c r="AB1112" s="28"/>
      <c r="AC1112" s="28"/>
      <c r="AD1112" s="28"/>
      <c r="AE1112" s="28"/>
      <c r="AF1112" s="28"/>
      <c r="AG1112" s="28"/>
      <c r="AH1112" s="28"/>
      <c r="AI1112" s="28"/>
      <c r="AJ1112" s="28"/>
      <c r="AK1112" s="28"/>
      <c r="AL1112" s="28"/>
      <c r="AM1112" s="28"/>
      <c r="AN1112" s="28"/>
      <c r="AO1112" s="28"/>
      <c r="AP1112" s="28"/>
      <c r="AQ1112" s="28"/>
      <c r="AR1112" s="28"/>
      <c r="AS1112" s="28"/>
      <c r="AT1112" s="28"/>
      <c r="AU1112" s="28"/>
      <c r="AV1112" s="28"/>
      <c r="AW1112" s="28"/>
      <c r="AX1112" s="28"/>
      <c r="AY1112" s="28"/>
      <c r="AZ1112" s="28"/>
      <c r="BA1112" s="28"/>
      <c r="BB1112" s="28"/>
      <c r="BC1112" s="28"/>
      <c r="BD1112" s="28"/>
      <c r="BE1112" s="28"/>
    </row>
    <row r="1113" spans="1:57" s="23" customFormat="1" ht="14.25">
      <c r="A1113" s="28"/>
      <c r="B1113" s="28"/>
      <c r="C1113" s="28"/>
      <c r="D1113" s="28"/>
      <c r="E1113" s="28"/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  <c r="P1113" s="28"/>
      <c r="Q1113" s="38"/>
      <c r="R1113" s="28"/>
      <c r="S1113" s="28"/>
      <c r="T1113" s="28"/>
      <c r="U1113" s="28"/>
      <c r="V1113" s="28"/>
      <c r="W1113" s="28"/>
      <c r="X1113" s="28"/>
      <c r="Y1113" s="28"/>
      <c r="Z1113" s="28"/>
      <c r="AA1113" s="28"/>
      <c r="AB1113" s="28"/>
      <c r="AC1113" s="28"/>
      <c r="AD1113" s="28"/>
      <c r="AE1113" s="28"/>
      <c r="AF1113" s="28"/>
      <c r="AG1113" s="28"/>
      <c r="AH1113" s="28"/>
      <c r="AI1113" s="28"/>
      <c r="AJ1113" s="28"/>
      <c r="AK1113" s="28"/>
      <c r="AL1113" s="28"/>
      <c r="AM1113" s="28"/>
      <c r="AN1113" s="28"/>
      <c r="AO1113" s="28"/>
      <c r="AP1113" s="28"/>
      <c r="AQ1113" s="28"/>
      <c r="AR1113" s="28"/>
      <c r="AS1113" s="28"/>
      <c r="AT1113" s="28"/>
      <c r="AU1113" s="28"/>
      <c r="AV1113" s="28"/>
      <c r="AW1113" s="28"/>
      <c r="AX1113" s="28"/>
      <c r="AY1113" s="28"/>
      <c r="AZ1113" s="28"/>
      <c r="BA1113" s="28"/>
      <c r="BB1113" s="28"/>
      <c r="BC1113" s="28"/>
      <c r="BD1113" s="28"/>
      <c r="BE1113" s="28"/>
    </row>
    <row r="1114" spans="1:57" s="23" customFormat="1" ht="14.25">
      <c r="A1114" s="28"/>
      <c r="B1114" s="28"/>
      <c r="C1114" s="28"/>
      <c r="D1114" s="28"/>
      <c r="E1114" s="28"/>
      <c r="F1114" s="28"/>
      <c r="G1114" s="28"/>
      <c r="H1114" s="28"/>
      <c r="I1114" s="28"/>
      <c r="J1114" s="28"/>
      <c r="K1114" s="28"/>
      <c r="L1114" s="28"/>
      <c r="M1114" s="28"/>
      <c r="N1114" s="28"/>
      <c r="O1114" s="28"/>
      <c r="P1114" s="28"/>
      <c r="Q1114" s="38"/>
      <c r="R1114" s="28"/>
      <c r="S1114" s="28"/>
      <c r="T1114" s="28"/>
      <c r="U1114" s="28"/>
      <c r="V1114" s="28"/>
      <c r="W1114" s="28"/>
      <c r="X1114" s="28"/>
      <c r="Y1114" s="28"/>
      <c r="Z1114" s="28"/>
      <c r="AA1114" s="28"/>
      <c r="AB1114" s="28"/>
      <c r="AC1114" s="28"/>
      <c r="AD1114" s="28"/>
      <c r="AE1114" s="28"/>
      <c r="AF1114" s="28"/>
      <c r="AG1114" s="28"/>
      <c r="AH1114" s="28"/>
      <c r="AI1114" s="28"/>
      <c r="AJ1114" s="28"/>
      <c r="AK1114" s="28"/>
      <c r="AL1114" s="28"/>
      <c r="AM1114" s="28"/>
      <c r="AN1114" s="28"/>
      <c r="AO1114" s="28"/>
      <c r="AP1114" s="28"/>
      <c r="AQ1114" s="28"/>
      <c r="AR1114" s="28"/>
      <c r="AS1114" s="28"/>
      <c r="AT1114" s="28"/>
      <c r="AU1114" s="28"/>
      <c r="AV1114" s="28"/>
      <c r="AW1114" s="28"/>
      <c r="AX1114" s="28"/>
      <c r="AY1114" s="28"/>
      <c r="AZ1114" s="28"/>
      <c r="BA1114" s="28"/>
      <c r="BB1114" s="28"/>
      <c r="BC1114" s="28"/>
      <c r="BD1114" s="28"/>
      <c r="BE1114" s="28"/>
    </row>
    <row r="1115" spans="1:57" s="23" customFormat="1" ht="14.25">
      <c r="A1115" s="28"/>
      <c r="B1115" s="28"/>
      <c r="C1115" s="28"/>
      <c r="D1115" s="28"/>
      <c r="E1115" s="28"/>
      <c r="F1115" s="28"/>
      <c r="G1115" s="28"/>
      <c r="H1115" s="28"/>
      <c r="I1115" s="28"/>
      <c r="J1115" s="28"/>
      <c r="K1115" s="28"/>
      <c r="L1115" s="28"/>
      <c r="M1115" s="28"/>
      <c r="N1115" s="28"/>
      <c r="O1115" s="28"/>
      <c r="P1115" s="28"/>
      <c r="Q1115" s="38"/>
      <c r="R1115" s="28"/>
      <c r="S1115" s="28"/>
      <c r="T1115" s="28"/>
      <c r="U1115" s="28"/>
      <c r="V1115" s="28"/>
      <c r="W1115" s="28"/>
      <c r="X1115" s="28"/>
      <c r="Y1115" s="28"/>
      <c r="Z1115" s="28"/>
      <c r="AA1115" s="28"/>
      <c r="AB1115" s="28"/>
      <c r="AC1115" s="28"/>
      <c r="AD1115" s="28"/>
      <c r="AE1115" s="28"/>
      <c r="AF1115" s="28"/>
      <c r="AG1115" s="28"/>
      <c r="AH1115" s="28"/>
      <c r="AI1115" s="28"/>
      <c r="AJ1115" s="28"/>
      <c r="AK1115" s="28"/>
      <c r="AL1115" s="28"/>
      <c r="AM1115" s="28"/>
      <c r="AN1115" s="28"/>
      <c r="AO1115" s="28"/>
      <c r="AP1115" s="28"/>
      <c r="AQ1115" s="28"/>
      <c r="AR1115" s="28"/>
      <c r="AS1115" s="28"/>
      <c r="AT1115" s="28"/>
      <c r="AU1115" s="28"/>
      <c r="AV1115" s="28"/>
      <c r="AW1115" s="28"/>
      <c r="AX1115" s="28"/>
      <c r="AY1115" s="28"/>
      <c r="AZ1115" s="28"/>
      <c r="BA1115" s="28"/>
      <c r="BB1115" s="28"/>
      <c r="BC1115" s="28"/>
      <c r="BD1115" s="28"/>
      <c r="BE1115" s="28"/>
    </row>
    <row r="1116" spans="1:57" s="23" customFormat="1" ht="14.25">
      <c r="A1116" s="28"/>
      <c r="B1116" s="28"/>
      <c r="C1116" s="28"/>
      <c r="D1116" s="28"/>
      <c r="E1116" s="28"/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  <c r="P1116" s="28"/>
      <c r="Q1116" s="38"/>
      <c r="R1116" s="28"/>
      <c r="S1116" s="28"/>
      <c r="T1116" s="28"/>
      <c r="U1116" s="28"/>
      <c r="V1116" s="28"/>
      <c r="W1116" s="28"/>
      <c r="X1116" s="28"/>
      <c r="Y1116" s="28"/>
      <c r="Z1116" s="28"/>
      <c r="AA1116" s="28"/>
      <c r="AB1116" s="28"/>
      <c r="AC1116" s="28"/>
      <c r="AD1116" s="28"/>
      <c r="AE1116" s="28"/>
      <c r="AF1116" s="28"/>
      <c r="AG1116" s="28"/>
      <c r="AH1116" s="28"/>
      <c r="AI1116" s="28"/>
      <c r="AJ1116" s="28"/>
      <c r="AK1116" s="28"/>
      <c r="AL1116" s="28"/>
      <c r="AM1116" s="28"/>
      <c r="AN1116" s="28"/>
      <c r="AO1116" s="28"/>
      <c r="AP1116" s="28"/>
      <c r="AQ1116" s="28"/>
      <c r="AR1116" s="28"/>
      <c r="AS1116" s="28"/>
      <c r="AT1116" s="28"/>
      <c r="AU1116" s="28"/>
      <c r="AV1116" s="28"/>
      <c r="AW1116" s="28"/>
      <c r="AX1116" s="28"/>
      <c r="AY1116" s="28"/>
      <c r="AZ1116" s="28"/>
      <c r="BA1116" s="28"/>
      <c r="BB1116" s="28"/>
      <c r="BC1116" s="28"/>
      <c r="BD1116" s="28"/>
      <c r="BE1116" s="28"/>
    </row>
    <row r="1117" spans="1:57" s="23" customFormat="1" ht="14.25">
      <c r="A1117" s="28"/>
      <c r="B1117" s="28"/>
      <c r="C1117" s="28"/>
      <c r="D1117" s="28"/>
      <c r="E1117" s="28"/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  <c r="P1117" s="28"/>
      <c r="Q1117" s="38"/>
      <c r="R1117" s="28"/>
      <c r="S1117" s="28"/>
      <c r="T1117" s="28"/>
      <c r="U1117" s="28"/>
      <c r="V1117" s="28"/>
      <c r="W1117" s="28"/>
      <c r="X1117" s="28"/>
      <c r="Y1117" s="28"/>
      <c r="Z1117" s="28"/>
      <c r="AA1117" s="28"/>
      <c r="AB1117" s="28"/>
      <c r="AC1117" s="28"/>
      <c r="AD1117" s="28"/>
      <c r="AE1117" s="28"/>
      <c r="AF1117" s="28"/>
      <c r="AG1117" s="28"/>
      <c r="AH1117" s="28"/>
      <c r="AI1117" s="28"/>
      <c r="AJ1117" s="28"/>
      <c r="AK1117" s="28"/>
      <c r="AL1117" s="28"/>
      <c r="AM1117" s="28"/>
      <c r="AN1117" s="28"/>
      <c r="AO1117" s="28"/>
      <c r="AP1117" s="28"/>
      <c r="AQ1117" s="28"/>
      <c r="AR1117" s="28"/>
      <c r="AS1117" s="28"/>
      <c r="AT1117" s="28"/>
      <c r="AU1117" s="28"/>
      <c r="AV1117" s="28"/>
      <c r="AW1117" s="28"/>
      <c r="AX1117" s="28"/>
      <c r="AY1117" s="28"/>
      <c r="AZ1117" s="28"/>
      <c r="BA1117" s="28"/>
      <c r="BB1117" s="28"/>
      <c r="BC1117" s="28"/>
      <c r="BD1117" s="28"/>
      <c r="BE1117" s="28"/>
    </row>
    <row r="1118" spans="1:57" s="23" customFormat="1" ht="14.25">
      <c r="A1118" s="28"/>
      <c r="B1118" s="28"/>
      <c r="C1118" s="28"/>
      <c r="D1118" s="28"/>
      <c r="E1118" s="28"/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P1118" s="28"/>
      <c r="Q1118" s="38"/>
      <c r="R1118" s="28"/>
      <c r="S1118" s="28"/>
      <c r="T1118" s="28"/>
      <c r="U1118" s="28"/>
      <c r="V1118" s="28"/>
      <c r="W1118" s="28"/>
      <c r="X1118" s="28"/>
      <c r="Y1118" s="28"/>
      <c r="Z1118" s="28"/>
      <c r="AA1118" s="28"/>
      <c r="AB1118" s="28"/>
      <c r="AC1118" s="28"/>
      <c r="AD1118" s="28"/>
      <c r="AE1118" s="28"/>
      <c r="AF1118" s="28"/>
      <c r="AG1118" s="28"/>
      <c r="AH1118" s="28"/>
      <c r="AI1118" s="28"/>
      <c r="AJ1118" s="28"/>
      <c r="AK1118" s="28"/>
      <c r="AL1118" s="28"/>
      <c r="AM1118" s="28"/>
      <c r="AN1118" s="28"/>
      <c r="AO1118" s="28"/>
      <c r="AP1118" s="28"/>
      <c r="AQ1118" s="28"/>
      <c r="AR1118" s="28"/>
      <c r="AS1118" s="28"/>
      <c r="AT1118" s="28"/>
      <c r="AU1118" s="28"/>
      <c r="AV1118" s="28"/>
      <c r="AW1118" s="28"/>
      <c r="AX1118" s="28"/>
      <c r="AY1118" s="28"/>
      <c r="AZ1118" s="28"/>
      <c r="BA1118" s="28"/>
      <c r="BB1118" s="28"/>
      <c r="BC1118" s="28"/>
      <c r="BD1118" s="28"/>
      <c r="BE1118" s="28"/>
    </row>
    <row r="1119" spans="1:57" s="23" customFormat="1" ht="14.25">
      <c r="A1119" s="28"/>
      <c r="B1119" s="28"/>
      <c r="C1119" s="28"/>
      <c r="D1119" s="28"/>
      <c r="E1119" s="28"/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  <c r="P1119" s="28"/>
      <c r="Q1119" s="38"/>
      <c r="R1119" s="28"/>
      <c r="S1119" s="28"/>
      <c r="T1119" s="28"/>
      <c r="U1119" s="28"/>
      <c r="V1119" s="28"/>
      <c r="W1119" s="28"/>
      <c r="X1119" s="28"/>
      <c r="Y1119" s="28"/>
      <c r="Z1119" s="28"/>
      <c r="AA1119" s="28"/>
      <c r="AB1119" s="28"/>
      <c r="AC1119" s="28"/>
      <c r="AD1119" s="28"/>
      <c r="AE1119" s="28"/>
      <c r="AF1119" s="28"/>
      <c r="AG1119" s="28"/>
      <c r="AH1119" s="28"/>
      <c r="AI1119" s="28"/>
      <c r="AJ1119" s="28"/>
      <c r="AK1119" s="28"/>
      <c r="AL1119" s="28"/>
      <c r="AM1119" s="28"/>
      <c r="AN1119" s="28"/>
      <c r="AO1119" s="28"/>
      <c r="AP1119" s="28"/>
      <c r="AQ1119" s="28"/>
      <c r="AR1119" s="28"/>
      <c r="AS1119" s="28"/>
      <c r="AT1119" s="28"/>
      <c r="AU1119" s="28"/>
      <c r="AV1119" s="28"/>
      <c r="AW1119" s="28"/>
      <c r="AX1119" s="28"/>
      <c r="AY1119" s="28"/>
      <c r="AZ1119" s="28"/>
      <c r="BA1119" s="28"/>
      <c r="BB1119" s="28"/>
      <c r="BC1119" s="28"/>
      <c r="BD1119" s="28"/>
      <c r="BE1119" s="28"/>
    </row>
    <row r="1120" spans="1:57" s="23" customFormat="1" ht="14.25">
      <c r="A1120" s="28"/>
      <c r="B1120" s="28"/>
      <c r="C1120" s="28"/>
      <c r="D1120" s="28"/>
      <c r="E1120" s="28"/>
      <c r="F1120" s="28"/>
      <c r="G1120" s="28"/>
      <c r="H1120" s="28"/>
      <c r="I1120" s="28"/>
      <c r="J1120" s="28"/>
      <c r="K1120" s="28"/>
      <c r="L1120" s="28"/>
      <c r="M1120" s="28"/>
      <c r="N1120" s="28"/>
      <c r="O1120" s="28"/>
      <c r="P1120" s="28"/>
      <c r="Q1120" s="38"/>
      <c r="R1120" s="28"/>
      <c r="S1120" s="28"/>
      <c r="T1120" s="28"/>
      <c r="U1120" s="28"/>
      <c r="V1120" s="28"/>
      <c r="W1120" s="28"/>
      <c r="X1120" s="28"/>
      <c r="Y1120" s="28"/>
      <c r="Z1120" s="28"/>
      <c r="AA1120" s="28"/>
      <c r="AB1120" s="28"/>
      <c r="AC1120" s="28"/>
      <c r="AD1120" s="28"/>
      <c r="AE1120" s="28"/>
      <c r="AF1120" s="28"/>
      <c r="AG1120" s="28"/>
      <c r="AH1120" s="28"/>
      <c r="AI1120" s="28"/>
      <c r="AJ1120" s="28"/>
      <c r="AK1120" s="28"/>
      <c r="AL1120" s="28"/>
      <c r="AM1120" s="28"/>
      <c r="AN1120" s="28"/>
      <c r="AO1120" s="28"/>
      <c r="AP1120" s="28"/>
      <c r="AQ1120" s="28"/>
      <c r="AR1120" s="28"/>
      <c r="AS1120" s="28"/>
      <c r="AT1120" s="28"/>
      <c r="AU1120" s="28"/>
      <c r="AV1120" s="28"/>
      <c r="AW1120" s="28"/>
      <c r="AX1120" s="28"/>
      <c r="AY1120" s="28"/>
      <c r="AZ1120" s="28"/>
      <c r="BA1120" s="28"/>
      <c r="BB1120" s="28"/>
      <c r="BC1120" s="28"/>
      <c r="BD1120" s="28"/>
      <c r="BE1120" s="28"/>
    </row>
    <row r="1121" spans="1:57" s="23" customFormat="1" ht="14.25">
      <c r="A1121" s="28"/>
      <c r="B1121" s="28"/>
      <c r="C1121" s="28"/>
      <c r="D1121" s="28"/>
      <c r="E1121" s="28"/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38"/>
      <c r="R1121" s="28"/>
      <c r="S1121" s="28"/>
      <c r="T1121" s="28"/>
      <c r="U1121" s="28"/>
      <c r="V1121" s="28"/>
      <c r="W1121" s="28"/>
      <c r="X1121" s="28"/>
      <c r="Y1121" s="28"/>
      <c r="Z1121" s="28"/>
      <c r="AA1121" s="28"/>
      <c r="AB1121" s="28"/>
      <c r="AC1121" s="28"/>
      <c r="AD1121" s="28"/>
      <c r="AE1121" s="28"/>
      <c r="AF1121" s="28"/>
      <c r="AG1121" s="28"/>
      <c r="AH1121" s="28"/>
      <c r="AI1121" s="28"/>
      <c r="AJ1121" s="28"/>
      <c r="AK1121" s="28"/>
      <c r="AL1121" s="28"/>
      <c r="AM1121" s="28"/>
      <c r="AN1121" s="28"/>
      <c r="AO1121" s="28"/>
      <c r="AP1121" s="28"/>
      <c r="AQ1121" s="28"/>
      <c r="AR1121" s="28"/>
      <c r="AS1121" s="28"/>
      <c r="AT1121" s="28"/>
      <c r="AU1121" s="28"/>
      <c r="AV1121" s="28"/>
      <c r="AW1121" s="28"/>
      <c r="AX1121" s="28"/>
      <c r="AY1121" s="28"/>
      <c r="AZ1121" s="28"/>
      <c r="BA1121" s="28"/>
      <c r="BB1121" s="28"/>
      <c r="BC1121" s="28"/>
      <c r="BD1121" s="28"/>
      <c r="BE1121" s="28"/>
    </row>
    <row r="1122" spans="1:57" s="23" customFormat="1" ht="14.25">
      <c r="A1122" s="28"/>
      <c r="B1122" s="28"/>
      <c r="C1122" s="28"/>
      <c r="D1122" s="28"/>
      <c r="E1122" s="28"/>
      <c r="F1122" s="28"/>
      <c r="G1122" s="28"/>
      <c r="H1122" s="28"/>
      <c r="I1122" s="28"/>
      <c r="J1122" s="28"/>
      <c r="K1122" s="28"/>
      <c r="L1122" s="28"/>
      <c r="M1122" s="28"/>
      <c r="N1122" s="28"/>
      <c r="O1122" s="28"/>
      <c r="P1122" s="28"/>
      <c r="Q1122" s="38"/>
      <c r="R1122" s="28"/>
      <c r="S1122" s="28"/>
      <c r="T1122" s="28"/>
      <c r="U1122" s="28"/>
      <c r="V1122" s="28"/>
      <c r="W1122" s="28"/>
      <c r="X1122" s="28"/>
      <c r="Y1122" s="28"/>
      <c r="Z1122" s="28"/>
      <c r="AA1122" s="28"/>
      <c r="AB1122" s="28"/>
      <c r="AC1122" s="28"/>
      <c r="AD1122" s="28"/>
      <c r="AE1122" s="28"/>
      <c r="AF1122" s="28"/>
      <c r="AG1122" s="28"/>
      <c r="AH1122" s="28"/>
      <c r="AI1122" s="28"/>
      <c r="AJ1122" s="28"/>
      <c r="AK1122" s="28"/>
      <c r="AL1122" s="28"/>
      <c r="AM1122" s="28"/>
      <c r="AN1122" s="28"/>
      <c r="AO1122" s="28"/>
      <c r="AP1122" s="28"/>
      <c r="AQ1122" s="28"/>
      <c r="AR1122" s="28"/>
      <c r="AS1122" s="28"/>
      <c r="AT1122" s="28"/>
      <c r="AU1122" s="28"/>
      <c r="AV1122" s="28"/>
      <c r="AW1122" s="28"/>
      <c r="AX1122" s="28"/>
      <c r="AY1122" s="28"/>
      <c r="AZ1122" s="28"/>
      <c r="BA1122" s="28"/>
      <c r="BB1122" s="28"/>
      <c r="BC1122" s="28"/>
      <c r="BD1122" s="28"/>
      <c r="BE1122" s="28"/>
    </row>
    <row r="1123" spans="1:57" s="23" customFormat="1" ht="14.25">
      <c r="A1123" s="28"/>
      <c r="B1123" s="28"/>
      <c r="C1123" s="28"/>
      <c r="D1123" s="28"/>
      <c r="E1123" s="28"/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  <c r="P1123" s="28"/>
      <c r="Q1123" s="38"/>
      <c r="R1123" s="28"/>
      <c r="S1123" s="28"/>
      <c r="T1123" s="28"/>
      <c r="U1123" s="28"/>
      <c r="V1123" s="28"/>
      <c r="W1123" s="28"/>
      <c r="X1123" s="28"/>
      <c r="Y1123" s="28"/>
      <c r="Z1123" s="28"/>
      <c r="AA1123" s="28"/>
      <c r="AB1123" s="28"/>
      <c r="AC1123" s="28"/>
      <c r="AD1123" s="28"/>
      <c r="AE1123" s="28"/>
      <c r="AF1123" s="28"/>
      <c r="AG1123" s="28"/>
      <c r="AH1123" s="28"/>
      <c r="AI1123" s="28"/>
      <c r="AJ1123" s="28"/>
      <c r="AK1123" s="28"/>
      <c r="AL1123" s="28"/>
      <c r="AM1123" s="28"/>
      <c r="AN1123" s="28"/>
      <c r="AO1123" s="28"/>
      <c r="AP1123" s="28"/>
      <c r="AQ1123" s="28"/>
      <c r="AR1123" s="28"/>
      <c r="AS1123" s="28"/>
      <c r="AT1123" s="28"/>
      <c r="AU1123" s="28"/>
      <c r="AV1123" s="28"/>
      <c r="AW1123" s="28"/>
      <c r="AX1123" s="28"/>
      <c r="AY1123" s="28"/>
      <c r="AZ1123" s="28"/>
      <c r="BA1123" s="28"/>
      <c r="BB1123" s="28"/>
      <c r="BC1123" s="28"/>
      <c r="BD1123" s="28"/>
      <c r="BE1123" s="28"/>
    </row>
    <row r="1124" spans="1:57" s="23" customFormat="1" ht="14.25">
      <c r="A1124" s="28"/>
      <c r="B1124" s="28"/>
      <c r="C1124" s="28"/>
      <c r="D1124" s="28"/>
      <c r="E1124" s="28"/>
      <c r="F1124" s="28"/>
      <c r="G1124" s="28"/>
      <c r="H1124" s="28"/>
      <c r="I1124" s="28"/>
      <c r="J1124" s="28"/>
      <c r="K1124" s="28"/>
      <c r="L1124" s="28"/>
      <c r="M1124" s="28"/>
      <c r="N1124" s="28"/>
      <c r="O1124" s="28"/>
      <c r="P1124" s="28"/>
      <c r="Q1124" s="38"/>
      <c r="R1124" s="28"/>
      <c r="S1124" s="28"/>
      <c r="T1124" s="28"/>
      <c r="U1124" s="28"/>
      <c r="V1124" s="28"/>
      <c r="W1124" s="28"/>
      <c r="X1124" s="28"/>
      <c r="Y1124" s="28"/>
      <c r="Z1124" s="28"/>
      <c r="AA1124" s="28"/>
      <c r="AB1124" s="28"/>
      <c r="AC1124" s="28"/>
      <c r="AD1124" s="28"/>
      <c r="AE1124" s="28"/>
      <c r="AF1124" s="28"/>
      <c r="AG1124" s="28"/>
      <c r="AH1124" s="28"/>
      <c r="AI1124" s="28"/>
      <c r="AJ1124" s="28"/>
      <c r="AK1124" s="28"/>
      <c r="AL1124" s="28"/>
      <c r="AM1124" s="28"/>
      <c r="AN1124" s="28"/>
      <c r="AO1124" s="28"/>
      <c r="AP1124" s="28"/>
      <c r="AQ1124" s="28"/>
      <c r="AR1124" s="28"/>
      <c r="AS1124" s="28"/>
      <c r="AT1124" s="28"/>
      <c r="AU1124" s="28"/>
      <c r="AV1124" s="28"/>
      <c r="AW1124" s="28"/>
      <c r="AX1124" s="28"/>
      <c r="AY1124" s="28"/>
      <c r="AZ1124" s="28"/>
      <c r="BA1124" s="28"/>
      <c r="BB1124" s="28"/>
      <c r="BC1124" s="28"/>
      <c r="BD1124" s="28"/>
      <c r="BE1124" s="28"/>
    </row>
    <row r="1125" spans="1:57" s="23" customFormat="1" ht="14.25">
      <c r="A1125" s="28"/>
      <c r="B1125" s="28"/>
      <c r="C1125" s="28"/>
      <c r="D1125" s="28"/>
      <c r="E1125" s="28"/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  <c r="P1125" s="28"/>
      <c r="Q1125" s="38"/>
      <c r="R1125" s="28"/>
      <c r="S1125" s="28"/>
      <c r="T1125" s="28"/>
      <c r="U1125" s="28"/>
      <c r="V1125" s="28"/>
      <c r="W1125" s="28"/>
      <c r="X1125" s="28"/>
      <c r="Y1125" s="28"/>
      <c r="Z1125" s="28"/>
      <c r="AA1125" s="28"/>
      <c r="AB1125" s="28"/>
      <c r="AC1125" s="28"/>
      <c r="AD1125" s="28"/>
      <c r="AE1125" s="28"/>
      <c r="AF1125" s="28"/>
      <c r="AG1125" s="28"/>
      <c r="AH1125" s="28"/>
      <c r="AI1125" s="28"/>
      <c r="AJ1125" s="28"/>
      <c r="AK1125" s="28"/>
      <c r="AL1125" s="28"/>
      <c r="AM1125" s="28"/>
      <c r="AN1125" s="28"/>
      <c r="AO1125" s="28"/>
      <c r="AP1125" s="28"/>
      <c r="AQ1125" s="28"/>
      <c r="AR1125" s="28"/>
      <c r="AS1125" s="28"/>
      <c r="AT1125" s="28"/>
      <c r="AU1125" s="28"/>
      <c r="AV1125" s="28"/>
      <c r="AW1125" s="28"/>
      <c r="AX1125" s="28"/>
      <c r="AY1125" s="28"/>
      <c r="AZ1125" s="28"/>
      <c r="BA1125" s="28"/>
      <c r="BB1125" s="28"/>
      <c r="BC1125" s="28"/>
      <c r="BD1125" s="28"/>
      <c r="BE1125" s="28"/>
    </row>
    <row r="1126" spans="1:57" s="23" customFormat="1" ht="14.25">
      <c r="A1126" s="28"/>
      <c r="B1126" s="28"/>
      <c r="C1126" s="28"/>
      <c r="D1126" s="28"/>
      <c r="E1126" s="28"/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28"/>
      <c r="Q1126" s="38"/>
      <c r="R1126" s="28"/>
      <c r="S1126" s="28"/>
      <c r="T1126" s="28"/>
      <c r="U1126" s="28"/>
      <c r="V1126" s="28"/>
      <c r="W1126" s="28"/>
      <c r="X1126" s="28"/>
      <c r="Y1126" s="28"/>
      <c r="Z1126" s="28"/>
      <c r="AA1126" s="28"/>
      <c r="AB1126" s="28"/>
      <c r="AC1126" s="28"/>
      <c r="AD1126" s="28"/>
      <c r="AE1126" s="28"/>
      <c r="AF1126" s="28"/>
      <c r="AG1126" s="28"/>
      <c r="AH1126" s="28"/>
      <c r="AI1126" s="28"/>
      <c r="AJ1126" s="28"/>
      <c r="AK1126" s="28"/>
      <c r="AL1126" s="28"/>
      <c r="AM1126" s="28"/>
      <c r="AN1126" s="28"/>
      <c r="AO1126" s="28"/>
      <c r="AP1126" s="28"/>
      <c r="AQ1126" s="28"/>
      <c r="AR1126" s="28"/>
      <c r="AS1126" s="28"/>
      <c r="AT1126" s="28"/>
      <c r="AU1126" s="28"/>
      <c r="AV1126" s="28"/>
      <c r="AW1126" s="28"/>
      <c r="AX1126" s="28"/>
      <c r="AY1126" s="28"/>
      <c r="AZ1126" s="28"/>
      <c r="BA1126" s="28"/>
      <c r="BB1126" s="28"/>
      <c r="BC1126" s="28"/>
      <c r="BD1126" s="28"/>
      <c r="BE1126" s="28"/>
    </row>
    <row r="1127" spans="1:57" s="23" customFormat="1" ht="14.25">
      <c r="A1127" s="28"/>
      <c r="B1127" s="28"/>
      <c r="C1127" s="28"/>
      <c r="D1127" s="28"/>
      <c r="E1127" s="28"/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P1127" s="28"/>
      <c r="Q1127" s="38"/>
      <c r="R1127" s="28"/>
      <c r="S1127" s="28"/>
      <c r="T1127" s="28"/>
      <c r="U1127" s="28"/>
      <c r="V1127" s="28"/>
      <c r="W1127" s="28"/>
      <c r="X1127" s="28"/>
      <c r="Y1127" s="28"/>
      <c r="Z1127" s="28"/>
      <c r="AA1127" s="28"/>
      <c r="AB1127" s="28"/>
      <c r="AC1127" s="28"/>
      <c r="AD1127" s="28"/>
      <c r="AE1127" s="28"/>
      <c r="AF1127" s="28"/>
      <c r="AG1127" s="28"/>
      <c r="AH1127" s="28"/>
      <c r="AI1127" s="28"/>
      <c r="AJ1127" s="28"/>
      <c r="AK1127" s="28"/>
      <c r="AL1127" s="28"/>
      <c r="AM1127" s="28"/>
      <c r="AN1127" s="28"/>
      <c r="AO1127" s="28"/>
      <c r="AP1127" s="28"/>
      <c r="AQ1127" s="28"/>
      <c r="AR1127" s="28"/>
      <c r="AS1127" s="28"/>
      <c r="AT1127" s="28"/>
      <c r="AU1127" s="28"/>
      <c r="AV1127" s="28"/>
      <c r="AW1127" s="28"/>
      <c r="AX1127" s="28"/>
      <c r="AY1127" s="28"/>
      <c r="AZ1127" s="28"/>
      <c r="BA1127" s="28"/>
      <c r="BB1127" s="28"/>
      <c r="BC1127" s="28"/>
      <c r="BD1127" s="28"/>
      <c r="BE1127" s="28"/>
    </row>
    <row r="1128" spans="1:57" s="23" customFormat="1" ht="14.25">
      <c r="A1128" s="28"/>
      <c r="B1128" s="28"/>
      <c r="C1128" s="28"/>
      <c r="D1128" s="28"/>
      <c r="E1128" s="28"/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28"/>
      <c r="Q1128" s="38"/>
      <c r="R1128" s="28"/>
      <c r="S1128" s="28"/>
      <c r="T1128" s="28"/>
      <c r="U1128" s="28"/>
      <c r="V1128" s="28"/>
      <c r="W1128" s="28"/>
      <c r="X1128" s="28"/>
      <c r="Y1128" s="28"/>
      <c r="Z1128" s="28"/>
      <c r="AA1128" s="28"/>
      <c r="AB1128" s="28"/>
      <c r="AC1128" s="28"/>
      <c r="AD1128" s="28"/>
      <c r="AE1128" s="28"/>
      <c r="AF1128" s="28"/>
      <c r="AG1128" s="28"/>
      <c r="AH1128" s="28"/>
      <c r="AI1128" s="28"/>
      <c r="AJ1128" s="28"/>
      <c r="AK1128" s="28"/>
      <c r="AL1128" s="28"/>
      <c r="AM1128" s="28"/>
      <c r="AN1128" s="28"/>
      <c r="AO1128" s="28"/>
      <c r="AP1128" s="28"/>
      <c r="AQ1128" s="28"/>
      <c r="AR1128" s="28"/>
      <c r="AS1128" s="28"/>
      <c r="AT1128" s="28"/>
      <c r="AU1128" s="28"/>
      <c r="AV1128" s="28"/>
      <c r="AW1128" s="28"/>
      <c r="AX1128" s="28"/>
      <c r="AY1128" s="28"/>
      <c r="AZ1128" s="28"/>
      <c r="BA1128" s="28"/>
      <c r="BB1128" s="28"/>
      <c r="BC1128" s="28"/>
      <c r="BD1128" s="28"/>
      <c r="BE1128" s="28"/>
    </row>
    <row r="1129" spans="1:57" s="23" customFormat="1" ht="14.25">
      <c r="A1129" s="28"/>
      <c r="B1129" s="28"/>
      <c r="C1129" s="28"/>
      <c r="D1129" s="28"/>
      <c r="E1129" s="28"/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P1129" s="28"/>
      <c r="Q1129" s="38"/>
      <c r="R1129" s="28"/>
      <c r="S1129" s="28"/>
      <c r="T1129" s="28"/>
      <c r="U1129" s="28"/>
      <c r="V1129" s="28"/>
      <c r="W1129" s="28"/>
      <c r="X1129" s="28"/>
      <c r="Y1129" s="28"/>
      <c r="Z1129" s="28"/>
      <c r="AA1129" s="28"/>
      <c r="AB1129" s="28"/>
      <c r="AC1129" s="28"/>
      <c r="AD1129" s="28"/>
      <c r="AE1129" s="28"/>
      <c r="AF1129" s="28"/>
      <c r="AG1129" s="28"/>
      <c r="AH1129" s="28"/>
      <c r="AI1129" s="28"/>
      <c r="AJ1129" s="28"/>
      <c r="AK1129" s="28"/>
      <c r="AL1129" s="28"/>
      <c r="AM1129" s="28"/>
      <c r="AN1129" s="28"/>
      <c r="AO1129" s="28"/>
      <c r="AP1129" s="28"/>
      <c r="AQ1129" s="28"/>
      <c r="AR1129" s="28"/>
      <c r="AS1129" s="28"/>
      <c r="AT1129" s="28"/>
      <c r="AU1129" s="28"/>
      <c r="AV1129" s="28"/>
      <c r="AW1129" s="28"/>
      <c r="AX1129" s="28"/>
      <c r="AY1129" s="28"/>
      <c r="AZ1129" s="28"/>
      <c r="BA1129" s="28"/>
      <c r="BB1129" s="28"/>
      <c r="BC1129" s="28"/>
      <c r="BD1129" s="28"/>
      <c r="BE1129" s="28"/>
    </row>
    <row r="1130" spans="1:57" s="23" customFormat="1" ht="14.25">
      <c r="A1130" s="28"/>
      <c r="B1130" s="28"/>
      <c r="C1130" s="28"/>
      <c r="D1130" s="28"/>
      <c r="E1130" s="28"/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  <c r="P1130" s="28"/>
      <c r="Q1130" s="38"/>
      <c r="R1130" s="28"/>
      <c r="S1130" s="28"/>
      <c r="T1130" s="28"/>
      <c r="U1130" s="28"/>
      <c r="V1130" s="28"/>
      <c r="W1130" s="28"/>
      <c r="X1130" s="28"/>
      <c r="Y1130" s="28"/>
      <c r="Z1130" s="28"/>
      <c r="AA1130" s="28"/>
      <c r="AB1130" s="28"/>
      <c r="AC1130" s="28"/>
      <c r="AD1130" s="28"/>
      <c r="AE1130" s="28"/>
      <c r="AF1130" s="28"/>
      <c r="AG1130" s="28"/>
      <c r="AH1130" s="28"/>
      <c r="AI1130" s="28"/>
      <c r="AJ1130" s="28"/>
      <c r="AK1130" s="28"/>
      <c r="AL1130" s="28"/>
      <c r="AM1130" s="28"/>
      <c r="AN1130" s="28"/>
      <c r="AO1130" s="28"/>
      <c r="AP1130" s="28"/>
      <c r="AQ1130" s="28"/>
      <c r="AR1130" s="28"/>
      <c r="AS1130" s="28"/>
      <c r="AT1130" s="28"/>
      <c r="AU1130" s="28"/>
      <c r="AV1130" s="28"/>
      <c r="AW1130" s="28"/>
      <c r="AX1130" s="28"/>
      <c r="AY1130" s="28"/>
      <c r="AZ1130" s="28"/>
      <c r="BA1130" s="28"/>
      <c r="BB1130" s="28"/>
      <c r="BC1130" s="28"/>
      <c r="BD1130" s="28"/>
      <c r="BE1130" s="28"/>
    </row>
    <row r="1131" spans="1:57" s="23" customFormat="1" ht="14.25">
      <c r="A1131" s="28"/>
      <c r="B1131" s="28"/>
      <c r="C1131" s="28"/>
      <c r="D1131" s="28"/>
      <c r="E1131" s="28"/>
      <c r="F1131" s="28"/>
      <c r="G1131" s="28"/>
      <c r="H1131" s="28"/>
      <c r="I1131" s="28"/>
      <c r="J1131" s="28"/>
      <c r="K1131" s="28"/>
      <c r="L1131" s="28"/>
      <c r="M1131" s="28"/>
      <c r="N1131" s="28"/>
      <c r="O1131" s="28"/>
      <c r="P1131" s="28"/>
      <c r="Q1131" s="38"/>
      <c r="R1131" s="28"/>
      <c r="S1131" s="28"/>
      <c r="T1131" s="28"/>
      <c r="U1131" s="28"/>
      <c r="V1131" s="28"/>
      <c r="W1131" s="28"/>
      <c r="X1131" s="28"/>
      <c r="Y1131" s="28"/>
      <c r="Z1131" s="28"/>
      <c r="AA1131" s="28"/>
      <c r="AB1131" s="28"/>
      <c r="AC1131" s="28"/>
      <c r="AD1131" s="28"/>
      <c r="AE1131" s="28"/>
      <c r="AF1131" s="28"/>
      <c r="AG1131" s="28"/>
      <c r="AH1131" s="28"/>
      <c r="AI1131" s="28"/>
      <c r="AJ1131" s="28"/>
      <c r="AK1131" s="28"/>
      <c r="AL1131" s="28"/>
      <c r="AM1131" s="28"/>
      <c r="AN1131" s="28"/>
      <c r="AO1131" s="28"/>
      <c r="AP1131" s="28"/>
      <c r="AQ1131" s="28"/>
      <c r="AR1131" s="28"/>
      <c r="AS1131" s="28"/>
      <c r="AT1131" s="28"/>
      <c r="AU1131" s="28"/>
      <c r="AV1131" s="28"/>
      <c r="AW1131" s="28"/>
      <c r="AX1131" s="28"/>
      <c r="AY1131" s="28"/>
      <c r="AZ1131" s="28"/>
      <c r="BA1131" s="28"/>
      <c r="BB1131" s="28"/>
      <c r="BC1131" s="28"/>
      <c r="BD1131" s="28"/>
      <c r="BE1131" s="28"/>
    </row>
    <row r="1132" spans="1:57" s="23" customFormat="1" ht="14.25">
      <c r="A1132" s="28"/>
      <c r="B1132" s="28"/>
      <c r="C1132" s="28"/>
      <c r="D1132" s="28"/>
      <c r="E1132" s="28"/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P1132" s="28"/>
      <c r="Q1132" s="38"/>
      <c r="R1132" s="28"/>
      <c r="S1132" s="28"/>
      <c r="T1132" s="28"/>
      <c r="U1132" s="28"/>
      <c r="V1132" s="28"/>
      <c r="W1132" s="28"/>
      <c r="X1132" s="28"/>
      <c r="Y1132" s="28"/>
      <c r="Z1132" s="28"/>
      <c r="AA1132" s="28"/>
      <c r="AB1132" s="28"/>
      <c r="AC1132" s="28"/>
      <c r="AD1132" s="28"/>
      <c r="AE1132" s="28"/>
      <c r="AF1132" s="28"/>
      <c r="AG1132" s="28"/>
      <c r="AH1132" s="28"/>
      <c r="AI1132" s="28"/>
      <c r="AJ1132" s="28"/>
      <c r="AK1132" s="28"/>
      <c r="AL1132" s="28"/>
      <c r="AM1132" s="28"/>
      <c r="AN1132" s="28"/>
      <c r="AO1132" s="28"/>
      <c r="AP1132" s="28"/>
      <c r="AQ1132" s="28"/>
      <c r="AR1132" s="28"/>
      <c r="AS1132" s="28"/>
      <c r="AT1132" s="28"/>
      <c r="AU1132" s="28"/>
      <c r="AV1132" s="28"/>
      <c r="AW1132" s="28"/>
      <c r="AX1132" s="28"/>
      <c r="AY1132" s="28"/>
      <c r="AZ1132" s="28"/>
      <c r="BA1132" s="28"/>
      <c r="BB1132" s="28"/>
      <c r="BC1132" s="28"/>
      <c r="BD1132" s="28"/>
      <c r="BE1132" s="28"/>
    </row>
    <row r="1133" spans="1:57" s="23" customFormat="1" ht="14.25">
      <c r="A1133" s="28"/>
      <c r="B1133" s="28"/>
      <c r="C1133" s="28"/>
      <c r="D1133" s="28"/>
      <c r="E1133" s="28"/>
      <c r="F1133" s="28"/>
      <c r="G1133" s="28"/>
      <c r="H1133" s="28"/>
      <c r="I1133" s="28"/>
      <c r="J1133" s="28"/>
      <c r="K1133" s="28"/>
      <c r="L1133" s="28"/>
      <c r="M1133" s="28"/>
      <c r="N1133" s="28"/>
      <c r="O1133" s="28"/>
      <c r="P1133" s="28"/>
      <c r="Q1133" s="38"/>
      <c r="R1133" s="28"/>
      <c r="S1133" s="28"/>
      <c r="T1133" s="28"/>
      <c r="U1133" s="28"/>
      <c r="V1133" s="28"/>
      <c r="W1133" s="28"/>
      <c r="X1133" s="28"/>
      <c r="Y1133" s="28"/>
      <c r="Z1133" s="28"/>
      <c r="AA1133" s="28"/>
      <c r="AB1133" s="28"/>
      <c r="AC1133" s="28"/>
      <c r="AD1133" s="28"/>
      <c r="AE1133" s="28"/>
      <c r="AF1133" s="28"/>
      <c r="AG1133" s="28"/>
      <c r="AH1133" s="28"/>
      <c r="AI1133" s="28"/>
      <c r="AJ1133" s="28"/>
      <c r="AK1133" s="28"/>
      <c r="AL1133" s="28"/>
      <c r="AM1133" s="28"/>
      <c r="AN1133" s="28"/>
      <c r="AO1133" s="28"/>
      <c r="AP1133" s="28"/>
      <c r="AQ1133" s="28"/>
      <c r="AR1133" s="28"/>
      <c r="AS1133" s="28"/>
      <c r="AT1133" s="28"/>
      <c r="AU1133" s="28"/>
      <c r="AV1133" s="28"/>
      <c r="AW1133" s="28"/>
      <c r="AX1133" s="28"/>
      <c r="AY1133" s="28"/>
      <c r="AZ1133" s="28"/>
      <c r="BA1133" s="28"/>
      <c r="BB1133" s="28"/>
      <c r="BC1133" s="28"/>
      <c r="BD1133" s="28"/>
      <c r="BE1133" s="28"/>
    </row>
    <row r="1134" spans="1:57" s="23" customFormat="1" ht="14.25">
      <c r="A1134" s="28"/>
      <c r="B1134" s="28"/>
      <c r="C1134" s="28"/>
      <c r="D1134" s="28"/>
      <c r="E1134" s="28"/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  <c r="P1134" s="28"/>
      <c r="Q1134" s="38"/>
      <c r="R1134" s="28"/>
      <c r="S1134" s="28"/>
      <c r="T1134" s="28"/>
      <c r="U1134" s="28"/>
      <c r="V1134" s="28"/>
      <c r="W1134" s="28"/>
      <c r="X1134" s="28"/>
      <c r="Y1134" s="28"/>
      <c r="Z1134" s="28"/>
      <c r="AA1134" s="28"/>
      <c r="AB1134" s="28"/>
      <c r="AC1134" s="28"/>
      <c r="AD1134" s="28"/>
      <c r="AE1134" s="28"/>
      <c r="AF1134" s="28"/>
      <c r="AG1134" s="28"/>
      <c r="AH1134" s="28"/>
      <c r="AI1134" s="28"/>
      <c r="AJ1134" s="28"/>
      <c r="AK1134" s="28"/>
      <c r="AL1134" s="28"/>
      <c r="AM1134" s="28"/>
      <c r="AN1134" s="28"/>
      <c r="AO1134" s="28"/>
      <c r="AP1134" s="28"/>
      <c r="AQ1134" s="28"/>
      <c r="AR1134" s="28"/>
      <c r="AS1134" s="28"/>
      <c r="AT1134" s="28"/>
      <c r="AU1134" s="28"/>
      <c r="AV1134" s="28"/>
      <c r="AW1134" s="28"/>
      <c r="AX1134" s="28"/>
      <c r="AY1134" s="28"/>
      <c r="AZ1134" s="28"/>
      <c r="BA1134" s="28"/>
      <c r="BB1134" s="28"/>
      <c r="BC1134" s="28"/>
      <c r="BD1134" s="28"/>
      <c r="BE1134" s="28"/>
    </row>
    <row r="1135" spans="1:57" s="23" customFormat="1" ht="14.25">
      <c r="A1135" s="28"/>
      <c r="B1135" s="28"/>
      <c r="C1135" s="28"/>
      <c r="D1135" s="28"/>
      <c r="E1135" s="28"/>
      <c r="F1135" s="28"/>
      <c r="G1135" s="28"/>
      <c r="H1135" s="28"/>
      <c r="I1135" s="28"/>
      <c r="J1135" s="28"/>
      <c r="K1135" s="28"/>
      <c r="L1135" s="28"/>
      <c r="M1135" s="28"/>
      <c r="N1135" s="28"/>
      <c r="O1135" s="28"/>
      <c r="P1135" s="28"/>
      <c r="Q1135" s="38"/>
      <c r="R1135" s="28"/>
      <c r="S1135" s="28"/>
      <c r="T1135" s="28"/>
      <c r="U1135" s="28"/>
      <c r="V1135" s="28"/>
      <c r="W1135" s="28"/>
      <c r="X1135" s="28"/>
      <c r="Y1135" s="28"/>
      <c r="Z1135" s="28"/>
      <c r="AA1135" s="28"/>
      <c r="AB1135" s="28"/>
      <c r="AC1135" s="28"/>
      <c r="AD1135" s="28"/>
      <c r="AE1135" s="28"/>
      <c r="AF1135" s="28"/>
      <c r="AG1135" s="28"/>
      <c r="AH1135" s="28"/>
      <c r="AI1135" s="28"/>
      <c r="AJ1135" s="28"/>
      <c r="AK1135" s="28"/>
      <c r="AL1135" s="28"/>
      <c r="AM1135" s="28"/>
      <c r="AN1135" s="28"/>
      <c r="AO1135" s="28"/>
      <c r="AP1135" s="28"/>
      <c r="AQ1135" s="28"/>
      <c r="AR1135" s="28"/>
      <c r="AS1135" s="28"/>
      <c r="AT1135" s="28"/>
      <c r="AU1135" s="28"/>
      <c r="AV1135" s="28"/>
      <c r="AW1135" s="28"/>
      <c r="AX1135" s="28"/>
      <c r="AY1135" s="28"/>
      <c r="AZ1135" s="28"/>
      <c r="BA1135" s="28"/>
      <c r="BB1135" s="28"/>
      <c r="BC1135" s="28"/>
      <c r="BD1135" s="28"/>
      <c r="BE1135" s="28"/>
    </row>
    <row r="1136" spans="1:57" s="23" customFormat="1" ht="14.25">
      <c r="A1136" s="28"/>
      <c r="B1136" s="28"/>
      <c r="C1136" s="28"/>
      <c r="D1136" s="28"/>
      <c r="E1136" s="28"/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  <c r="P1136" s="28"/>
      <c r="Q1136" s="38"/>
      <c r="R1136" s="28"/>
      <c r="S1136" s="28"/>
      <c r="T1136" s="28"/>
      <c r="U1136" s="28"/>
      <c r="V1136" s="28"/>
      <c r="W1136" s="28"/>
      <c r="X1136" s="28"/>
      <c r="Y1136" s="28"/>
      <c r="Z1136" s="28"/>
      <c r="AA1136" s="28"/>
      <c r="AB1136" s="28"/>
      <c r="AC1136" s="28"/>
      <c r="AD1136" s="28"/>
      <c r="AE1136" s="28"/>
      <c r="AF1136" s="28"/>
      <c r="AG1136" s="28"/>
      <c r="AH1136" s="28"/>
      <c r="AI1136" s="28"/>
      <c r="AJ1136" s="28"/>
      <c r="AK1136" s="28"/>
      <c r="AL1136" s="28"/>
      <c r="AM1136" s="28"/>
      <c r="AN1136" s="28"/>
      <c r="AO1136" s="28"/>
      <c r="AP1136" s="28"/>
      <c r="AQ1136" s="28"/>
      <c r="AR1136" s="28"/>
      <c r="AS1136" s="28"/>
      <c r="AT1136" s="28"/>
      <c r="AU1136" s="28"/>
      <c r="AV1136" s="28"/>
      <c r="AW1136" s="28"/>
      <c r="AX1136" s="28"/>
      <c r="AY1136" s="28"/>
      <c r="AZ1136" s="28"/>
      <c r="BA1136" s="28"/>
      <c r="BB1136" s="28"/>
      <c r="BC1136" s="28"/>
      <c r="BD1136" s="28"/>
      <c r="BE1136" s="28"/>
    </row>
    <row r="1137" spans="1:57" s="23" customFormat="1" ht="14.25">
      <c r="A1137" s="28"/>
      <c r="B1137" s="28"/>
      <c r="C1137" s="28"/>
      <c r="D1137" s="28"/>
      <c r="E1137" s="28"/>
      <c r="F1137" s="28"/>
      <c r="G1137" s="28"/>
      <c r="H1137" s="28"/>
      <c r="I1137" s="28"/>
      <c r="J1137" s="28"/>
      <c r="K1137" s="28"/>
      <c r="L1137" s="28"/>
      <c r="M1137" s="28"/>
      <c r="N1137" s="28"/>
      <c r="O1137" s="28"/>
      <c r="P1137" s="28"/>
      <c r="Q1137" s="38"/>
      <c r="R1137" s="28"/>
      <c r="S1137" s="28"/>
      <c r="T1137" s="28"/>
      <c r="U1137" s="28"/>
      <c r="V1137" s="28"/>
      <c r="W1137" s="28"/>
      <c r="X1137" s="28"/>
      <c r="Y1137" s="28"/>
      <c r="Z1137" s="28"/>
      <c r="AA1137" s="28"/>
      <c r="AB1137" s="28"/>
      <c r="AC1137" s="28"/>
      <c r="AD1137" s="28"/>
      <c r="AE1137" s="28"/>
      <c r="AF1137" s="28"/>
      <c r="AG1137" s="28"/>
      <c r="AH1137" s="28"/>
      <c r="AI1137" s="28"/>
      <c r="AJ1137" s="28"/>
      <c r="AK1137" s="28"/>
      <c r="AL1137" s="28"/>
      <c r="AM1137" s="28"/>
      <c r="AN1137" s="28"/>
      <c r="AO1137" s="28"/>
      <c r="AP1137" s="28"/>
      <c r="AQ1137" s="28"/>
      <c r="AR1137" s="28"/>
      <c r="AS1137" s="28"/>
      <c r="AT1137" s="28"/>
      <c r="AU1137" s="28"/>
      <c r="AV1137" s="28"/>
      <c r="AW1137" s="28"/>
      <c r="AX1137" s="28"/>
      <c r="AY1137" s="28"/>
      <c r="AZ1137" s="28"/>
      <c r="BA1137" s="28"/>
      <c r="BB1137" s="28"/>
      <c r="BC1137" s="28"/>
      <c r="BD1137" s="28"/>
      <c r="BE1137" s="28"/>
    </row>
    <row r="1138" spans="1:57" s="23" customFormat="1" ht="14.25">
      <c r="A1138" s="28"/>
      <c r="B1138" s="28"/>
      <c r="C1138" s="28"/>
      <c r="D1138" s="28"/>
      <c r="E1138" s="28"/>
      <c r="F1138" s="28"/>
      <c r="G1138" s="28"/>
      <c r="H1138" s="28"/>
      <c r="I1138" s="28"/>
      <c r="J1138" s="28"/>
      <c r="K1138" s="28"/>
      <c r="L1138" s="28"/>
      <c r="M1138" s="28"/>
      <c r="N1138" s="28"/>
      <c r="O1138" s="28"/>
      <c r="P1138" s="28"/>
      <c r="Q1138" s="38"/>
      <c r="R1138" s="28"/>
      <c r="S1138" s="28"/>
      <c r="T1138" s="28"/>
      <c r="U1138" s="28"/>
      <c r="V1138" s="28"/>
      <c r="W1138" s="28"/>
      <c r="X1138" s="28"/>
      <c r="Y1138" s="28"/>
      <c r="Z1138" s="28"/>
      <c r="AA1138" s="28"/>
      <c r="AB1138" s="28"/>
      <c r="AC1138" s="28"/>
      <c r="AD1138" s="28"/>
      <c r="AE1138" s="28"/>
      <c r="AF1138" s="28"/>
      <c r="AG1138" s="28"/>
      <c r="AH1138" s="28"/>
      <c r="AI1138" s="28"/>
      <c r="AJ1138" s="28"/>
      <c r="AK1138" s="28"/>
      <c r="AL1138" s="28"/>
      <c r="AM1138" s="28"/>
      <c r="AN1138" s="28"/>
      <c r="AO1138" s="28"/>
      <c r="AP1138" s="28"/>
      <c r="AQ1138" s="28"/>
      <c r="AR1138" s="28"/>
      <c r="AS1138" s="28"/>
      <c r="AT1138" s="28"/>
      <c r="AU1138" s="28"/>
      <c r="AV1138" s="28"/>
      <c r="AW1138" s="28"/>
      <c r="AX1138" s="28"/>
      <c r="AY1138" s="28"/>
      <c r="AZ1138" s="28"/>
      <c r="BA1138" s="28"/>
      <c r="BB1138" s="28"/>
      <c r="BC1138" s="28"/>
      <c r="BD1138" s="28"/>
      <c r="BE1138" s="28"/>
    </row>
    <row r="1139" spans="1:57" s="23" customFormat="1" ht="14.25">
      <c r="A1139" s="28"/>
      <c r="B1139" s="28"/>
      <c r="C1139" s="28"/>
      <c r="D1139" s="28"/>
      <c r="E1139" s="28"/>
      <c r="F1139" s="28"/>
      <c r="G1139" s="28"/>
      <c r="H1139" s="28"/>
      <c r="I1139" s="28"/>
      <c r="J1139" s="28"/>
      <c r="K1139" s="28"/>
      <c r="L1139" s="28"/>
      <c r="M1139" s="28"/>
      <c r="N1139" s="28"/>
      <c r="O1139" s="28"/>
      <c r="P1139" s="28"/>
      <c r="Q1139" s="38"/>
      <c r="R1139" s="28"/>
      <c r="S1139" s="28"/>
      <c r="T1139" s="28"/>
      <c r="U1139" s="28"/>
      <c r="V1139" s="28"/>
      <c r="W1139" s="28"/>
      <c r="X1139" s="28"/>
      <c r="Y1139" s="28"/>
      <c r="Z1139" s="28"/>
      <c r="AA1139" s="28"/>
      <c r="AB1139" s="28"/>
      <c r="AC1139" s="28"/>
      <c r="AD1139" s="28"/>
      <c r="AE1139" s="28"/>
      <c r="AF1139" s="28"/>
      <c r="AG1139" s="28"/>
      <c r="AH1139" s="28"/>
      <c r="AI1139" s="28"/>
      <c r="AJ1139" s="28"/>
      <c r="AK1139" s="28"/>
      <c r="AL1139" s="28"/>
      <c r="AM1139" s="28"/>
      <c r="AN1139" s="28"/>
      <c r="AO1139" s="28"/>
      <c r="AP1139" s="28"/>
      <c r="AQ1139" s="28"/>
      <c r="AR1139" s="28"/>
      <c r="AS1139" s="28"/>
      <c r="AT1139" s="28"/>
      <c r="AU1139" s="28"/>
      <c r="AV1139" s="28"/>
      <c r="AW1139" s="28"/>
      <c r="AX1139" s="28"/>
      <c r="AY1139" s="28"/>
      <c r="AZ1139" s="28"/>
      <c r="BA1139" s="28"/>
      <c r="BB1139" s="28"/>
      <c r="BC1139" s="28"/>
      <c r="BD1139" s="28"/>
      <c r="BE1139" s="28"/>
    </row>
    <row r="1140" spans="1:57" s="23" customFormat="1" ht="14.25">
      <c r="A1140" s="28"/>
      <c r="B1140" s="28"/>
      <c r="C1140" s="28"/>
      <c r="D1140" s="28"/>
      <c r="E1140" s="28"/>
      <c r="F1140" s="28"/>
      <c r="G1140" s="28"/>
      <c r="H1140" s="28"/>
      <c r="I1140" s="28"/>
      <c r="J1140" s="28"/>
      <c r="K1140" s="28"/>
      <c r="L1140" s="28"/>
      <c r="M1140" s="28"/>
      <c r="N1140" s="28"/>
      <c r="O1140" s="28"/>
      <c r="P1140" s="28"/>
      <c r="Q1140" s="38"/>
      <c r="R1140" s="28"/>
      <c r="S1140" s="28"/>
      <c r="T1140" s="28"/>
      <c r="U1140" s="28"/>
      <c r="V1140" s="28"/>
      <c r="W1140" s="28"/>
      <c r="X1140" s="28"/>
      <c r="Y1140" s="28"/>
      <c r="Z1140" s="28"/>
      <c r="AA1140" s="28"/>
      <c r="AB1140" s="28"/>
      <c r="AC1140" s="28"/>
      <c r="AD1140" s="28"/>
      <c r="AE1140" s="28"/>
      <c r="AF1140" s="28"/>
      <c r="AG1140" s="28"/>
      <c r="AH1140" s="28"/>
      <c r="AI1140" s="28"/>
      <c r="AJ1140" s="28"/>
      <c r="AK1140" s="28"/>
      <c r="AL1140" s="28"/>
      <c r="AM1140" s="28"/>
      <c r="AN1140" s="28"/>
      <c r="AO1140" s="28"/>
      <c r="AP1140" s="28"/>
      <c r="AQ1140" s="28"/>
      <c r="AR1140" s="28"/>
      <c r="AS1140" s="28"/>
      <c r="AT1140" s="28"/>
      <c r="AU1140" s="28"/>
      <c r="AV1140" s="28"/>
      <c r="AW1140" s="28"/>
      <c r="AX1140" s="28"/>
      <c r="AY1140" s="28"/>
      <c r="AZ1140" s="28"/>
      <c r="BA1140" s="28"/>
      <c r="BB1140" s="28"/>
      <c r="BC1140" s="28"/>
      <c r="BD1140" s="28"/>
      <c r="BE1140" s="28"/>
    </row>
    <row r="1141" spans="1:57" s="23" customFormat="1" ht="14.25">
      <c r="A1141" s="28"/>
      <c r="B1141" s="28"/>
      <c r="C1141" s="28"/>
      <c r="D1141" s="28"/>
      <c r="E1141" s="28"/>
      <c r="F1141" s="28"/>
      <c r="G1141" s="28"/>
      <c r="H1141" s="28"/>
      <c r="I1141" s="28"/>
      <c r="J1141" s="28"/>
      <c r="K1141" s="28"/>
      <c r="L1141" s="28"/>
      <c r="M1141" s="28"/>
      <c r="N1141" s="28"/>
      <c r="O1141" s="28"/>
      <c r="P1141" s="28"/>
      <c r="Q1141" s="38"/>
      <c r="R1141" s="28"/>
      <c r="S1141" s="28"/>
      <c r="T1141" s="28"/>
      <c r="U1141" s="28"/>
      <c r="V1141" s="28"/>
      <c r="W1141" s="28"/>
      <c r="X1141" s="28"/>
      <c r="Y1141" s="28"/>
      <c r="Z1141" s="28"/>
      <c r="AA1141" s="28"/>
      <c r="AB1141" s="28"/>
      <c r="AC1141" s="28"/>
      <c r="AD1141" s="28"/>
      <c r="AE1141" s="28"/>
      <c r="AF1141" s="28"/>
      <c r="AG1141" s="28"/>
      <c r="AH1141" s="28"/>
      <c r="AI1141" s="28"/>
      <c r="AJ1141" s="28"/>
      <c r="AK1141" s="28"/>
      <c r="AL1141" s="28"/>
      <c r="AM1141" s="28"/>
      <c r="AN1141" s="28"/>
      <c r="AO1141" s="28"/>
      <c r="AP1141" s="28"/>
      <c r="AQ1141" s="28"/>
      <c r="AR1141" s="28"/>
      <c r="AS1141" s="28"/>
      <c r="AT1141" s="28"/>
      <c r="AU1141" s="28"/>
      <c r="AV1141" s="28"/>
      <c r="AW1141" s="28"/>
      <c r="AX1141" s="28"/>
      <c r="AY1141" s="28"/>
      <c r="AZ1141" s="28"/>
      <c r="BA1141" s="28"/>
      <c r="BB1141" s="28"/>
      <c r="BC1141" s="28"/>
      <c r="BD1141" s="28"/>
      <c r="BE1141" s="28"/>
    </row>
    <row r="1142" spans="1:57" s="23" customFormat="1" ht="14.25">
      <c r="A1142" s="28"/>
      <c r="B1142" s="28"/>
      <c r="C1142" s="28"/>
      <c r="D1142" s="28"/>
      <c r="E1142" s="28"/>
      <c r="F1142" s="28"/>
      <c r="G1142" s="28"/>
      <c r="H1142" s="28"/>
      <c r="I1142" s="28"/>
      <c r="J1142" s="28"/>
      <c r="K1142" s="28"/>
      <c r="L1142" s="28"/>
      <c r="M1142" s="28"/>
      <c r="N1142" s="28"/>
      <c r="O1142" s="28"/>
      <c r="P1142" s="28"/>
      <c r="Q1142" s="38"/>
      <c r="R1142" s="28"/>
      <c r="S1142" s="28"/>
      <c r="T1142" s="28"/>
      <c r="U1142" s="28"/>
      <c r="V1142" s="28"/>
      <c r="W1142" s="28"/>
      <c r="X1142" s="28"/>
      <c r="Y1142" s="28"/>
      <c r="Z1142" s="28"/>
      <c r="AA1142" s="28"/>
      <c r="AB1142" s="28"/>
      <c r="AC1142" s="28"/>
      <c r="AD1142" s="28"/>
      <c r="AE1142" s="28"/>
      <c r="AF1142" s="28"/>
      <c r="AG1142" s="28"/>
      <c r="AH1142" s="28"/>
      <c r="AI1142" s="28"/>
      <c r="AJ1142" s="28"/>
      <c r="AK1142" s="28"/>
      <c r="AL1142" s="28"/>
      <c r="AM1142" s="28"/>
      <c r="AN1142" s="28"/>
      <c r="AO1142" s="28"/>
      <c r="AP1142" s="28"/>
      <c r="AQ1142" s="28"/>
      <c r="AR1142" s="28"/>
      <c r="AS1142" s="28"/>
      <c r="AT1142" s="28"/>
      <c r="AU1142" s="28"/>
      <c r="AV1142" s="28"/>
      <c r="AW1142" s="28"/>
      <c r="AX1142" s="28"/>
      <c r="AY1142" s="28"/>
      <c r="AZ1142" s="28"/>
      <c r="BA1142" s="28"/>
      <c r="BB1142" s="28"/>
      <c r="BC1142" s="28"/>
      <c r="BD1142" s="28"/>
      <c r="BE1142" s="28"/>
    </row>
    <row r="1143" spans="1:57" s="23" customFormat="1" ht="14.25">
      <c r="A1143" s="28"/>
      <c r="B1143" s="28"/>
      <c r="C1143" s="28"/>
      <c r="D1143" s="28"/>
      <c r="E1143" s="28"/>
      <c r="F1143" s="28"/>
      <c r="G1143" s="28"/>
      <c r="H1143" s="28"/>
      <c r="I1143" s="28"/>
      <c r="J1143" s="28"/>
      <c r="K1143" s="28"/>
      <c r="L1143" s="28"/>
      <c r="M1143" s="28"/>
      <c r="N1143" s="28"/>
      <c r="O1143" s="28"/>
      <c r="P1143" s="28"/>
      <c r="Q1143" s="38"/>
      <c r="R1143" s="28"/>
      <c r="S1143" s="28"/>
      <c r="T1143" s="28"/>
      <c r="U1143" s="28"/>
      <c r="V1143" s="28"/>
      <c r="W1143" s="28"/>
      <c r="X1143" s="28"/>
      <c r="Y1143" s="28"/>
      <c r="Z1143" s="28"/>
      <c r="AA1143" s="28"/>
      <c r="AB1143" s="28"/>
      <c r="AC1143" s="28"/>
      <c r="AD1143" s="28"/>
      <c r="AE1143" s="28"/>
      <c r="AF1143" s="28"/>
      <c r="AG1143" s="28"/>
      <c r="AH1143" s="28"/>
      <c r="AI1143" s="28"/>
      <c r="AJ1143" s="28"/>
      <c r="AK1143" s="28"/>
      <c r="AL1143" s="28"/>
      <c r="AM1143" s="28"/>
      <c r="AN1143" s="28"/>
      <c r="AO1143" s="28"/>
      <c r="AP1143" s="28"/>
      <c r="AQ1143" s="28"/>
      <c r="AR1143" s="28"/>
      <c r="AS1143" s="28"/>
      <c r="AT1143" s="28"/>
      <c r="AU1143" s="28"/>
      <c r="AV1143" s="28"/>
      <c r="AW1143" s="28"/>
      <c r="AX1143" s="28"/>
      <c r="AY1143" s="28"/>
      <c r="AZ1143" s="28"/>
      <c r="BA1143" s="28"/>
      <c r="BB1143" s="28"/>
      <c r="BC1143" s="28"/>
      <c r="BD1143" s="28"/>
      <c r="BE1143" s="28"/>
    </row>
    <row r="1144" spans="1:57" s="23" customFormat="1" ht="14.25">
      <c r="A1144" s="28"/>
      <c r="B1144" s="28"/>
      <c r="C1144" s="28"/>
      <c r="D1144" s="28"/>
      <c r="E1144" s="28"/>
      <c r="F1144" s="28"/>
      <c r="G1144" s="28"/>
      <c r="H1144" s="28"/>
      <c r="I1144" s="28"/>
      <c r="J1144" s="28"/>
      <c r="K1144" s="28"/>
      <c r="L1144" s="28"/>
      <c r="M1144" s="28"/>
      <c r="N1144" s="28"/>
      <c r="O1144" s="28"/>
      <c r="P1144" s="28"/>
      <c r="Q1144" s="38"/>
      <c r="R1144" s="28"/>
      <c r="S1144" s="28"/>
      <c r="T1144" s="28"/>
      <c r="U1144" s="28"/>
      <c r="V1144" s="28"/>
      <c r="W1144" s="28"/>
      <c r="X1144" s="28"/>
      <c r="Y1144" s="28"/>
      <c r="Z1144" s="28"/>
      <c r="AA1144" s="28"/>
      <c r="AB1144" s="28"/>
      <c r="AC1144" s="28"/>
      <c r="AD1144" s="28"/>
      <c r="AE1144" s="28"/>
      <c r="AF1144" s="28"/>
      <c r="AG1144" s="28"/>
      <c r="AH1144" s="28"/>
      <c r="AI1144" s="28"/>
      <c r="AJ1144" s="28"/>
      <c r="AK1144" s="28"/>
      <c r="AL1144" s="28"/>
      <c r="AM1144" s="28"/>
      <c r="AN1144" s="28"/>
      <c r="AO1144" s="28"/>
      <c r="AP1144" s="28"/>
      <c r="AQ1144" s="28"/>
      <c r="AR1144" s="28"/>
      <c r="AS1144" s="28"/>
      <c r="AT1144" s="28"/>
      <c r="AU1144" s="28"/>
      <c r="AV1144" s="28"/>
      <c r="AW1144" s="28"/>
      <c r="AX1144" s="28"/>
      <c r="AY1144" s="28"/>
      <c r="AZ1144" s="28"/>
      <c r="BA1144" s="28"/>
      <c r="BB1144" s="28"/>
      <c r="BC1144" s="28"/>
      <c r="BD1144" s="28"/>
      <c r="BE1144" s="28"/>
    </row>
    <row r="1145" spans="1:57" s="23" customFormat="1" ht="14.25">
      <c r="A1145" s="28"/>
      <c r="B1145" s="28"/>
      <c r="C1145" s="28"/>
      <c r="D1145" s="28"/>
      <c r="E1145" s="28"/>
      <c r="F1145" s="28"/>
      <c r="G1145" s="28"/>
      <c r="H1145" s="28"/>
      <c r="I1145" s="28"/>
      <c r="J1145" s="28"/>
      <c r="K1145" s="28"/>
      <c r="L1145" s="28"/>
      <c r="M1145" s="28"/>
      <c r="N1145" s="28"/>
      <c r="O1145" s="28"/>
      <c r="P1145" s="28"/>
      <c r="Q1145" s="38"/>
      <c r="R1145" s="28"/>
      <c r="S1145" s="28"/>
      <c r="T1145" s="28"/>
      <c r="U1145" s="28"/>
      <c r="V1145" s="28"/>
      <c r="W1145" s="28"/>
      <c r="X1145" s="28"/>
      <c r="Y1145" s="28"/>
      <c r="Z1145" s="28"/>
      <c r="AA1145" s="28"/>
      <c r="AB1145" s="28"/>
      <c r="AC1145" s="28"/>
      <c r="AD1145" s="28"/>
      <c r="AE1145" s="28"/>
      <c r="AF1145" s="28"/>
      <c r="AG1145" s="28"/>
      <c r="AH1145" s="28"/>
      <c r="AI1145" s="28"/>
      <c r="AJ1145" s="28"/>
      <c r="AK1145" s="28"/>
      <c r="AL1145" s="28"/>
      <c r="AM1145" s="28"/>
      <c r="AN1145" s="28"/>
      <c r="AO1145" s="28"/>
      <c r="AP1145" s="28"/>
      <c r="AQ1145" s="28"/>
      <c r="AR1145" s="28"/>
      <c r="AS1145" s="28"/>
      <c r="AT1145" s="28"/>
      <c r="AU1145" s="28"/>
      <c r="AV1145" s="28"/>
      <c r="AW1145" s="28"/>
      <c r="AX1145" s="28"/>
      <c r="AY1145" s="28"/>
      <c r="AZ1145" s="28"/>
      <c r="BA1145" s="28"/>
      <c r="BB1145" s="28"/>
      <c r="BC1145" s="28"/>
      <c r="BD1145" s="28"/>
      <c r="BE1145" s="28"/>
    </row>
    <row r="1146" spans="1:57" s="23" customFormat="1" ht="14.25">
      <c r="A1146" s="28"/>
      <c r="B1146" s="28"/>
      <c r="C1146" s="28"/>
      <c r="D1146" s="28"/>
      <c r="E1146" s="28"/>
      <c r="F1146" s="28"/>
      <c r="G1146" s="28"/>
      <c r="H1146" s="28"/>
      <c r="I1146" s="28"/>
      <c r="J1146" s="28"/>
      <c r="K1146" s="28"/>
      <c r="L1146" s="28"/>
      <c r="M1146" s="28"/>
      <c r="N1146" s="28"/>
      <c r="O1146" s="28"/>
      <c r="P1146" s="28"/>
      <c r="Q1146" s="38"/>
      <c r="R1146" s="28"/>
      <c r="S1146" s="28"/>
      <c r="T1146" s="28"/>
      <c r="U1146" s="28"/>
      <c r="V1146" s="28"/>
      <c r="W1146" s="28"/>
      <c r="X1146" s="28"/>
      <c r="Y1146" s="28"/>
      <c r="Z1146" s="28"/>
      <c r="AA1146" s="28"/>
      <c r="AB1146" s="28"/>
      <c r="AC1146" s="28"/>
      <c r="AD1146" s="28"/>
      <c r="AE1146" s="28"/>
      <c r="AF1146" s="28"/>
      <c r="AG1146" s="28"/>
      <c r="AH1146" s="28"/>
      <c r="AI1146" s="28"/>
      <c r="AJ1146" s="28"/>
      <c r="AK1146" s="28"/>
      <c r="AL1146" s="28"/>
      <c r="AM1146" s="28"/>
      <c r="AN1146" s="28"/>
      <c r="AO1146" s="28"/>
      <c r="AP1146" s="28"/>
      <c r="AQ1146" s="28"/>
      <c r="AR1146" s="28"/>
      <c r="AS1146" s="28"/>
      <c r="AT1146" s="28"/>
      <c r="AU1146" s="28"/>
      <c r="AV1146" s="28"/>
      <c r="AW1146" s="28"/>
      <c r="AX1146" s="28"/>
      <c r="AY1146" s="28"/>
      <c r="AZ1146" s="28"/>
      <c r="BA1146" s="28"/>
      <c r="BB1146" s="28"/>
      <c r="BC1146" s="28"/>
      <c r="BD1146" s="28"/>
      <c r="BE1146" s="28"/>
    </row>
    <row r="1147" spans="1:57" s="23" customFormat="1" ht="14.25">
      <c r="A1147" s="28"/>
      <c r="B1147" s="28"/>
      <c r="C1147" s="28"/>
      <c r="D1147" s="28"/>
      <c r="E1147" s="28"/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38"/>
      <c r="R1147" s="28"/>
      <c r="S1147" s="28"/>
      <c r="T1147" s="28"/>
      <c r="U1147" s="28"/>
      <c r="V1147" s="28"/>
      <c r="W1147" s="28"/>
      <c r="X1147" s="28"/>
      <c r="Y1147" s="28"/>
      <c r="Z1147" s="28"/>
      <c r="AA1147" s="28"/>
      <c r="AB1147" s="28"/>
      <c r="AC1147" s="28"/>
      <c r="AD1147" s="28"/>
      <c r="AE1147" s="28"/>
      <c r="AF1147" s="28"/>
      <c r="AG1147" s="28"/>
      <c r="AH1147" s="28"/>
      <c r="AI1147" s="28"/>
      <c r="AJ1147" s="28"/>
      <c r="AK1147" s="28"/>
      <c r="AL1147" s="28"/>
      <c r="AM1147" s="28"/>
      <c r="AN1147" s="28"/>
      <c r="AO1147" s="28"/>
      <c r="AP1147" s="28"/>
      <c r="AQ1147" s="28"/>
      <c r="AR1147" s="28"/>
      <c r="AS1147" s="28"/>
      <c r="AT1147" s="28"/>
      <c r="AU1147" s="28"/>
      <c r="AV1147" s="28"/>
      <c r="AW1147" s="28"/>
      <c r="AX1147" s="28"/>
      <c r="AY1147" s="28"/>
      <c r="AZ1147" s="28"/>
      <c r="BA1147" s="28"/>
      <c r="BB1147" s="28"/>
      <c r="BC1147" s="28"/>
      <c r="BD1147" s="28"/>
      <c r="BE1147" s="28"/>
    </row>
    <row r="1148" spans="1:57" s="23" customFormat="1" ht="14.25">
      <c r="A1148" s="28"/>
      <c r="B1148" s="28"/>
      <c r="C1148" s="28"/>
      <c r="D1148" s="28"/>
      <c r="E1148" s="28"/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  <c r="P1148" s="28"/>
      <c r="Q1148" s="38"/>
      <c r="R1148" s="28"/>
      <c r="S1148" s="28"/>
      <c r="T1148" s="28"/>
      <c r="U1148" s="28"/>
      <c r="V1148" s="28"/>
      <c r="W1148" s="28"/>
      <c r="X1148" s="28"/>
      <c r="Y1148" s="28"/>
      <c r="Z1148" s="28"/>
      <c r="AA1148" s="28"/>
      <c r="AB1148" s="28"/>
      <c r="AC1148" s="28"/>
      <c r="AD1148" s="28"/>
      <c r="AE1148" s="28"/>
      <c r="AF1148" s="28"/>
      <c r="AG1148" s="28"/>
      <c r="AH1148" s="28"/>
      <c r="AI1148" s="28"/>
      <c r="AJ1148" s="28"/>
      <c r="AK1148" s="28"/>
      <c r="AL1148" s="28"/>
      <c r="AM1148" s="28"/>
      <c r="AN1148" s="28"/>
      <c r="AO1148" s="28"/>
      <c r="AP1148" s="28"/>
      <c r="AQ1148" s="28"/>
      <c r="AR1148" s="28"/>
      <c r="AS1148" s="28"/>
      <c r="AT1148" s="28"/>
      <c r="AU1148" s="28"/>
      <c r="AV1148" s="28"/>
      <c r="AW1148" s="28"/>
      <c r="AX1148" s="28"/>
      <c r="AY1148" s="28"/>
      <c r="AZ1148" s="28"/>
      <c r="BA1148" s="28"/>
      <c r="BB1148" s="28"/>
      <c r="BC1148" s="28"/>
      <c r="BD1148" s="28"/>
      <c r="BE1148" s="28"/>
    </row>
    <row r="1149" spans="1:57" s="23" customFormat="1" ht="14.25">
      <c r="A1149" s="28"/>
      <c r="B1149" s="28"/>
      <c r="C1149" s="28"/>
      <c r="D1149" s="28"/>
      <c r="E1149" s="28"/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38"/>
      <c r="R1149" s="28"/>
      <c r="S1149" s="28"/>
      <c r="T1149" s="28"/>
      <c r="U1149" s="28"/>
      <c r="V1149" s="28"/>
      <c r="W1149" s="28"/>
      <c r="X1149" s="28"/>
      <c r="Y1149" s="28"/>
      <c r="Z1149" s="28"/>
      <c r="AA1149" s="28"/>
      <c r="AB1149" s="28"/>
      <c r="AC1149" s="28"/>
      <c r="AD1149" s="28"/>
      <c r="AE1149" s="28"/>
      <c r="AF1149" s="28"/>
      <c r="AG1149" s="28"/>
      <c r="AH1149" s="28"/>
      <c r="AI1149" s="28"/>
      <c r="AJ1149" s="28"/>
      <c r="AK1149" s="28"/>
      <c r="AL1149" s="28"/>
      <c r="AM1149" s="28"/>
      <c r="AN1149" s="28"/>
      <c r="AO1149" s="28"/>
      <c r="AP1149" s="28"/>
      <c r="AQ1149" s="28"/>
      <c r="AR1149" s="28"/>
      <c r="AS1149" s="28"/>
      <c r="AT1149" s="28"/>
      <c r="AU1149" s="28"/>
      <c r="AV1149" s="28"/>
      <c r="AW1149" s="28"/>
      <c r="AX1149" s="28"/>
      <c r="AY1149" s="28"/>
      <c r="AZ1149" s="28"/>
      <c r="BA1149" s="28"/>
      <c r="BB1149" s="28"/>
      <c r="BC1149" s="28"/>
      <c r="BD1149" s="28"/>
      <c r="BE1149" s="28"/>
    </row>
    <row r="1150" spans="1:57" s="23" customFormat="1" ht="14.25">
      <c r="A1150" s="28"/>
      <c r="B1150" s="28"/>
      <c r="C1150" s="28"/>
      <c r="D1150" s="28"/>
      <c r="E1150" s="28"/>
      <c r="F1150" s="28"/>
      <c r="G1150" s="28"/>
      <c r="H1150" s="28"/>
      <c r="I1150" s="28"/>
      <c r="J1150" s="28"/>
      <c r="K1150" s="28"/>
      <c r="L1150" s="28"/>
      <c r="M1150" s="28"/>
      <c r="N1150" s="28"/>
      <c r="O1150" s="28"/>
      <c r="P1150" s="28"/>
      <c r="Q1150" s="38"/>
      <c r="R1150" s="28"/>
      <c r="S1150" s="28"/>
      <c r="T1150" s="28"/>
      <c r="U1150" s="28"/>
      <c r="V1150" s="28"/>
      <c r="W1150" s="28"/>
      <c r="X1150" s="28"/>
      <c r="Y1150" s="28"/>
      <c r="Z1150" s="28"/>
      <c r="AA1150" s="28"/>
      <c r="AB1150" s="28"/>
      <c r="AC1150" s="28"/>
      <c r="AD1150" s="28"/>
      <c r="AE1150" s="28"/>
      <c r="AF1150" s="28"/>
      <c r="AG1150" s="28"/>
      <c r="AH1150" s="28"/>
      <c r="AI1150" s="28"/>
      <c r="AJ1150" s="28"/>
      <c r="AK1150" s="28"/>
      <c r="AL1150" s="28"/>
      <c r="AM1150" s="28"/>
      <c r="AN1150" s="28"/>
      <c r="AO1150" s="28"/>
      <c r="AP1150" s="28"/>
      <c r="AQ1150" s="28"/>
      <c r="AR1150" s="28"/>
      <c r="AS1150" s="28"/>
      <c r="AT1150" s="28"/>
      <c r="AU1150" s="28"/>
      <c r="AV1150" s="28"/>
      <c r="AW1150" s="28"/>
      <c r="AX1150" s="28"/>
      <c r="AY1150" s="28"/>
      <c r="AZ1150" s="28"/>
      <c r="BA1150" s="28"/>
      <c r="BB1150" s="28"/>
      <c r="BC1150" s="28"/>
      <c r="BD1150" s="28"/>
      <c r="BE1150" s="28"/>
    </row>
    <row r="1151" spans="1:57" s="23" customFormat="1" ht="14.25">
      <c r="A1151" s="28"/>
      <c r="B1151" s="28"/>
      <c r="C1151" s="28"/>
      <c r="D1151" s="28"/>
      <c r="E1151" s="28"/>
      <c r="F1151" s="28"/>
      <c r="G1151" s="28"/>
      <c r="H1151" s="28"/>
      <c r="I1151" s="28"/>
      <c r="J1151" s="28"/>
      <c r="K1151" s="28"/>
      <c r="L1151" s="28"/>
      <c r="M1151" s="28"/>
      <c r="N1151" s="28"/>
      <c r="O1151" s="28"/>
      <c r="P1151" s="28"/>
      <c r="Q1151" s="38"/>
      <c r="R1151" s="28"/>
      <c r="S1151" s="28"/>
      <c r="T1151" s="28"/>
      <c r="U1151" s="28"/>
      <c r="V1151" s="28"/>
      <c r="W1151" s="28"/>
      <c r="X1151" s="28"/>
      <c r="Y1151" s="28"/>
      <c r="Z1151" s="28"/>
      <c r="AA1151" s="28"/>
      <c r="AB1151" s="28"/>
      <c r="AC1151" s="28"/>
      <c r="AD1151" s="28"/>
      <c r="AE1151" s="28"/>
      <c r="AF1151" s="28"/>
      <c r="AG1151" s="28"/>
      <c r="AH1151" s="28"/>
      <c r="AI1151" s="28"/>
      <c r="AJ1151" s="28"/>
      <c r="AK1151" s="28"/>
      <c r="AL1151" s="28"/>
      <c r="AM1151" s="28"/>
      <c r="AN1151" s="28"/>
      <c r="AO1151" s="28"/>
      <c r="AP1151" s="28"/>
      <c r="AQ1151" s="28"/>
      <c r="AR1151" s="28"/>
      <c r="AS1151" s="28"/>
      <c r="AT1151" s="28"/>
      <c r="AU1151" s="28"/>
      <c r="AV1151" s="28"/>
      <c r="AW1151" s="28"/>
      <c r="AX1151" s="28"/>
      <c r="AY1151" s="28"/>
      <c r="AZ1151" s="28"/>
      <c r="BA1151" s="28"/>
      <c r="BB1151" s="28"/>
      <c r="BC1151" s="28"/>
      <c r="BD1151" s="28"/>
      <c r="BE1151" s="28"/>
    </row>
    <row r="1152" spans="1:57" s="23" customFormat="1" ht="14.25">
      <c r="A1152" s="28"/>
      <c r="B1152" s="28"/>
      <c r="C1152" s="28"/>
      <c r="D1152" s="28"/>
      <c r="E1152" s="28"/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  <c r="P1152" s="28"/>
      <c r="Q1152" s="38"/>
      <c r="R1152" s="28"/>
      <c r="S1152" s="28"/>
      <c r="T1152" s="28"/>
      <c r="U1152" s="28"/>
      <c r="V1152" s="28"/>
      <c r="W1152" s="28"/>
      <c r="X1152" s="28"/>
      <c r="Y1152" s="28"/>
      <c r="Z1152" s="28"/>
      <c r="AA1152" s="28"/>
      <c r="AB1152" s="28"/>
      <c r="AC1152" s="28"/>
      <c r="AD1152" s="28"/>
      <c r="AE1152" s="28"/>
      <c r="AF1152" s="28"/>
      <c r="AG1152" s="28"/>
      <c r="AH1152" s="28"/>
      <c r="AI1152" s="28"/>
      <c r="AJ1152" s="28"/>
      <c r="AK1152" s="28"/>
      <c r="AL1152" s="28"/>
      <c r="AM1152" s="28"/>
      <c r="AN1152" s="28"/>
      <c r="AO1152" s="28"/>
      <c r="AP1152" s="28"/>
      <c r="AQ1152" s="28"/>
      <c r="AR1152" s="28"/>
      <c r="AS1152" s="28"/>
      <c r="AT1152" s="28"/>
      <c r="AU1152" s="28"/>
      <c r="AV1152" s="28"/>
      <c r="AW1152" s="28"/>
      <c r="AX1152" s="28"/>
      <c r="AY1152" s="28"/>
      <c r="AZ1152" s="28"/>
      <c r="BA1152" s="28"/>
      <c r="BB1152" s="28"/>
      <c r="BC1152" s="28"/>
      <c r="BD1152" s="28"/>
      <c r="BE1152" s="28"/>
    </row>
    <row r="1153" spans="1:57" s="23" customFormat="1" ht="14.25">
      <c r="A1153" s="28"/>
      <c r="B1153" s="28"/>
      <c r="C1153" s="28"/>
      <c r="D1153" s="28"/>
      <c r="E1153" s="28"/>
      <c r="F1153" s="28"/>
      <c r="G1153" s="28"/>
      <c r="H1153" s="28"/>
      <c r="I1153" s="28"/>
      <c r="J1153" s="28"/>
      <c r="K1153" s="28"/>
      <c r="L1153" s="28"/>
      <c r="M1153" s="28"/>
      <c r="N1153" s="28"/>
      <c r="O1153" s="28"/>
      <c r="P1153" s="28"/>
      <c r="Q1153" s="38"/>
      <c r="R1153" s="28"/>
      <c r="S1153" s="28"/>
      <c r="T1153" s="28"/>
      <c r="U1153" s="28"/>
      <c r="V1153" s="28"/>
      <c r="W1153" s="28"/>
      <c r="X1153" s="28"/>
      <c r="Y1153" s="28"/>
      <c r="Z1153" s="28"/>
      <c r="AA1153" s="28"/>
      <c r="AB1153" s="28"/>
      <c r="AC1153" s="28"/>
      <c r="AD1153" s="28"/>
      <c r="AE1153" s="28"/>
      <c r="AF1153" s="28"/>
      <c r="AG1153" s="28"/>
      <c r="AH1153" s="28"/>
      <c r="AI1153" s="28"/>
      <c r="AJ1153" s="28"/>
      <c r="AK1153" s="28"/>
      <c r="AL1153" s="28"/>
      <c r="AM1153" s="28"/>
      <c r="AN1153" s="28"/>
      <c r="AO1153" s="28"/>
      <c r="AP1153" s="28"/>
      <c r="AQ1153" s="28"/>
      <c r="AR1153" s="28"/>
      <c r="AS1153" s="28"/>
      <c r="AT1153" s="28"/>
      <c r="AU1153" s="28"/>
      <c r="AV1153" s="28"/>
      <c r="AW1153" s="28"/>
      <c r="AX1153" s="28"/>
      <c r="AY1153" s="28"/>
      <c r="AZ1153" s="28"/>
      <c r="BA1153" s="28"/>
      <c r="BB1153" s="28"/>
      <c r="BC1153" s="28"/>
      <c r="BD1153" s="28"/>
      <c r="BE1153" s="28"/>
    </row>
    <row r="1154" spans="1:57" s="23" customFormat="1" ht="14.25">
      <c r="A1154" s="28"/>
      <c r="B1154" s="28"/>
      <c r="C1154" s="28"/>
      <c r="D1154" s="28"/>
      <c r="E1154" s="28"/>
      <c r="F1154" s="28"/>
      <c r="G1154" s="28"/>
      <c r="H1154" s="28"/>
      <c r="I1154" s="28"/>
      <c r="J1154" s="28"/>
      <c r="K1154" s="28"/>
      <c r="L1154" s="28"/>
      <c r="M1154" s="28"/>
      <c r="N1154" s="28"/>
      <c r="O1154" s="28"/>
      <c r="P1154" s="28"/>
      <c r="Q1154" s="38"/>
      <c r="R1154" s="28"/>
      <c r="S1154" s="28"/>
      <c r="T1154" s="28"/>
      <c r="U1154" s="28"/>
      <c r="V1154" s="28"/>
      <c r="W1154" s="28"/>
      <c r="X1154" s="28"/>
      <c r="Y1154" s="28"/>
      <c r="Z1154" s="28"/>
      <c r="AA1154" s="28"/>
      <c r="AB1154" s="28"/>
      <c r="AC1154" s="28"/>
      <c r="AD1154" s="28"/>
      <c r="AE1154" s="28"/>
      <c r="AF1154" s="28"/>
      <c r="AG1154" s="28"/>
      <c r="AH1154" s="28"/>
      <c r="AI1154" s="28"/>
      <c r="AJ1154" s="28"/>
      <c r="AK1154" s="28"/>
      <c r="AL1154" s="28"/>
      <c r="AM1154" s="28"/>
      <c r="AN1154" s="28"/>
      <c r="AO1154" s="28"/>
      <c r="AP1154" s="28"/>
      <c r="AQ1154" s="28"/>
      <c r="AR1154" s="28"/>
      <c r="AS1154" s="28"/>
      <c r="AT1154" s="28"/>
      <c r="AU1154" s="28"/>
      <c r="AV1154" s="28"/>
      <c r="AW1154" s="28"/>
      <c r="AX1154" s="28"/>
      <c r="AY1154" s="28"/>
      <c r="AZ1154" s="28"/>
      <c r="BA1154" s="28"/>
      <c r="BB1154" s="28"/>
      <c r="BC1154" s="28"/>
      <c r="BD1154" s="28"/>
      <c r="BE1154" s="28"/>
    </row>
    <row r="1155" spans="1:57" s="23" customFormat="1" ht="14.25">
      <c r="A1155" s="28"/>
      <c r="B1155" s="28"/>
      <c r="C1155" s="28"/>
      <c r="D1155" s="28"/>
      <c r="E1155" s="28"/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P1155" s="28"/>
      <c r="Q1155" s="38"/>
      <c r="R1155" s="28"/>
      <c r="S1155" s="28"/>
      <c r="T1155" s="28"/>
      <c r="U1155" s="28"/>
      <c r="V1155" s="28"/>
      <c r="W1155" s="28"/>
      <c r="X1155" s="28"/>
      <c r="Y1155" s="28"/>
      <c r="Z1155" s="28"/>
      <c r="AA1155" s="28"/>
      <c r="AB1155" s="28"/>
      <c r="AC1155" s="28"/>
      <c r="AD1155" s="28"/>
      <c r="AE1155" s="28"/>
      <c r="AF1155" s="28"/>
      <c r="AG1155" s="28"/>
      <c r="AH1155" s="28"/>
      <c r="AI1155" s="28"/>
      <c r="AJ1155" s="28"/>
      <c r="AK1155" s="28"/>
      <c r="AL1155" s="28"/>
      <c r="AM1155" s="28"/>
      <c r="AN1155" s="28"/>
      <c r="AO1155" s="28"/>
      <c r="AP1155" s="28"/>
      <c r="AQ1155" s="28"/>
      <c r="AR1155" s="28"/>
      <c r="AS1155" s="28"/>
      <c r="AT1155" s="28"/>
      <c r="AU1155" s="28"/>
      <c r="AV1155" s="28"/>
      <c r="AW1155" s="28"/>
      <c r="AX1155" s="28"/>
      <c r="AY1155" s="28"/>
      <c r="AZ1155" s="28"/>
      <c r="BA1155" s="28"/>
      <c r="BB1155" s="28"/>
      <c r="BC1155" s="28"/>
      <c r="BD1155" s="28"/>
      <c r="BE1155" s="28"/>
    </row>
    <row r="1156" spans="1:57" s="23" customFormat="1" ht="14.25">
      <c r="A1156" s="28"/>
      <c r="B1156" s="28"/>
      <c r="C1156" s="28"/>
      <c r="D1156" s="28"/>
      <c r="E1156" s="28"/>
      <c r="F1156" s="28"/>
      <c r="G1156" s="28"/>
      <c r="H1156" s="28"/>
      <c r="I1156" s="28"/>
      <c r="J1156" s="28"/>
      <c r="K1156" s="28"/>
      <c r="L1156" s="28"/>
      <c r="M1156" s="28"/>
      <c r="N1156" s="28"/>
      <c r="O1156" s="28"/>
      <c r="P1156" s="28"/>
      <c r="Q1156" s="38"/>
      <c r="R1156" s="28"/>
      <c r="S1156" s="28"/>
      <c r="T1156" s="28"/>
      <c r="U1156" s="28"/>
      <c r="V1156" s="28"/>
      <c r="W1156" s="28"/>
      <c r="X1156" s="28"/>
      <c r="Y1156" s="28"/>
      <c r="Z1156" s="28"/>
      <c r="AA1156" s="28"/>
      <c r="AB1156" s="28"/>
      <c r="AC1156" s="28"/>
      <c r="AD1156" s="28"/>
      <c r="AE1156" s="28"/>
      <c r="AF1156" s="28"/>
      <c r="AG1156" s="28"/>
      <c r="AH1156" s="28"/>
      <c r="AI1156" s="28"/>
      <c r="AJ1156" s="28"/>
      <c r="AK1156" s="28"/>
      <c r="AL1156" s="28"/>
      <c r="AM1156" s="28"/>
      <c r="AN1156" s="28"/>
      <c r="AO1156" s="28"/>
      <c r="AP1156" s="28"/>
      <c r="AQ1156" s="28"/>
      <c r="AR1156" s="28"/>
      <c r="AS1156" s="28"/>
      <c r="AT1156" s="28"/>
      <c r="AU1156" s="28"/>
      <c r="AV1156" s="28"/>
      <c r="AW1156" s="28"/>
      <c r="AX1156" s="28"/>
      <c r="AY1156" s="28"/>
      <c r="AZ1156" s="28"/>
      <c r="BA1156" s="28"/>
      <c r="BB1156" s="28"/>
      <c r="BC1156" s="28"/>
      <c r="BD1156" s="28"/>
      <c r="BE1156" s="28"/>
    </row>
    <row r="1157" spans="1:57" s="23" customFormat="1" ht="14.25">
      <c r="A1157" s="28"/>
      <c r="B1157" s="28"/>
      <c r="C1157" s="28"/>
      <c r="D1157" s="28"/>
      <c r="E1157" s="28"/>
      <c r="F1157" s="28"/>
      <c r="G1157" s="28"/>
      <c r="H1157" s="28"/>
      <c r="I1157" s="28"/>
      <c r="J1157" s="28"/>
      <c r="K1157" s="28"/>
      <c r="L1157" s="28"/>
      <c r="M1157" s="28"/>
      <c r="N1157" s="28"/>
      <c r="O1157" s="28"/>
      <c r="P1157" s="28"/>
      <c r="Q1157" s="38"/>
      <c r="R1157" s="28"/>
      <c r="S1157" s="28"/>
      <c r="T1157" s="28"/>
      <c r="U1157" s="28"/>
      <c r="V1157" s="28"/>
      <c r="W1157" s="28"/>
      <c r="X1157" s="28"/>
      <c r="Y1157" s="28"/>
      <c r="Z1157" s="28"/>
      <c r="AA1157" s="28"/>
      <c r="AB1157" s="28"/>
      <c r="AC1157" s="28"/>
      <c r="AD1157" s="28"/>
      <c r="AE1157" s="28"/>
      <c r="AF1157" s="28"/>
      <c r="AG1157" s="28"/>
      <c r="AH1157" s="28"/>
      <c r="AI1157" s="28"/>
      <c r="AJ1157" s="28"/>
      <c r="AK1157" s="28"/>
      <c r="AL1157" s="28"/>
      <c r="AM1157" s="28"/>
      <c r="AN1157" s="28"/>
      <c r="AO1157" s="28"/>
      <c r="AP1157" s="28"/>
      <c r="AQ1157" s="28"/>
      <c r="AR1157" s="28"/>
      <c r="AS1157" s="28"/>
      <c r="AT1157" s="28"/>
      <c r="AU1157" s="28"/>
      <c r="AV1157" s="28"/>
      <c r="AW1157" s="28"/>
      <c r="AX1157" s="28"/>
      <c r="AY1157" s="28"/>
      <c r="AZ1157" s="28"/>
      <c r="BA1157" s="28"/>
      <c r="BB1157" s="28"/>
      <c r="BC1157" s="28"/>
      <c r="BD1157" s="28"/>
      <c r="BE1157" s="28"/>
    </row>
    <row r="1158" spans="1:57" s="23" customFormat="1" ht="14.25">
      <c r="A1158" s="28"/>
      <c r="B1158" s="28"/>
      <c r="C1158" s="28"/>
      <c r="D1158" s="28"/>
      <c r="E1158" s="28"/>
      <c r="F1158" s="28"/>
      <c r="G1158" s="28"/>
      <c r="H1158" s="28"/>
      <c r="I1158" s="28"/>
      <c r="J1158" s="28"/>
      <c r="K1158" s="28"/>
      <c r="L1158" s="28"/>
      <c r="M1158" s="28"/>
      <c r="N1158" s="28"/>
      <c r="O1158" s="28"/>
      <c r="P1158" s="28"/>
      <c r="Q1158" s="38"/>
      <c r="R1158" s="28"/>
      <c r="S1158" s="28"/>
      <c r="T1158" s="28"/>
      <c r="U1158" s="28"/>
      <c r="V1158" s="28"/>
      <c r="W1158" s="28"/>
      <c r="X1158" s="28"/>
      <c r="Y1158" s="28"/>
      <c r="Z1158" s="28"/>
      <c r="AA1158" s="28"/>
      <c r="AB1158" s="28"/>
      <c r="AC1158" s="28"/>
      <c r="AD1158" s="28"/>
      <c r="AE1158" s="28"/>
      <c r="AF1158" s="28"/>
      <c r="AG1158" s="28"/>
      <c r="AH1158" s="28"/>
      <c r="AI1158" s="28"/>
      <c r="AJ1158" s="28"/>
      <c r="AK1158" s="28"/>
      <c r="AL1158" s="28"/>
      <c r="AM1158" s="28"/>
      <c r="AN1158" s="28"/>
      <c r="AO1158" s="28"/>
      <c r="AP1158" s="28"/>
      <c r="AQ1158" s="28"/>
      <c r="AR1158" s="28"/>
      <c r="AS1158" s="28"/>
      <c r="AT1158" s="28"/>
      <c r="AU1158" s="28"/>
      <c r="AV1158" s="28"/>
      <c r="AW1158" s="28"/>
      <c r="AX1158" s="28"/>
      <c r="AY1158" s="28"/>
      <c r="AZ1158" s="28"/>
      <c r="BA1158" s="28"/>
      <c r="BB1158" s="28"/>
      <c r="BC1158" s="28"/>
      <c r="BD1158" s="28"/>
      <c r="BE1158" s="28"/>
    </row>
    <row r="1159" spans="1:57" s="23" customFormat="1" ht="14.25">
      <c r="A1159" s="28"/>
      <c r="B1159" s="28"/>
      <c r="C1159" s="28"/>
      <c r="D1159" s="28"/>
      <c r="E1159" s="28"/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  <c r="P1159" s="28"/>
      <c r="Q1159" s="38"/>
      <c r="R1159" s="28"/>
      <c r="S1159" s="28"/>
      <c r="T1159" s="28"/>
      <c r="U1159" s="28"/>
      <c r="V1159" s="28"/>
      <c r="W1159" s="28"/>
      <c r="X1159" s="28"/>
      <c r="Y1159" s="28"/>
      <c r="Z1159" s="28"/>
      <c r="AA1159" s="28"/>
      <c r="AB1159" s="28"/>
      <c r="AC1159" s="28"/>
      <c r="AD1159" s="28"/>
      <c r="AE1159" s="28"/>
      <c r="AF1159" s="28"/>
      <c r="AG1159" s="28"/>
      <c r="AH1159" s="28"/>
      <c r="AI1159" s="28"/>
      <c r="AJ1159" s="28"/>
      <c r="AK1159" s="28"/>
      <c r="AL1159" s="28"/>
      <c r="AM1159" s="28"/>
      <c r="AN1159" s="28"/>
      <c r="AO1159" s="28"/>
      <c r="AP1159" s="28"/>
      <c r="AQ1159" s="28"/>
      <c r="AR1159" s="28"/>
      <c r="AS1159" s="28"/>
      <c r="AT1159" s="28"/>
      <c r="AU1159" s="28"/>
      <c r="AV1159" s="28"/>
      <c r="AW1159" s="28"/>
      <c r="AX1159" s="28"/>
      <c r="AY1159" s="28"/>
      <c r="AZ1159" s="28"/>
      <c r="BA1159" s="28"/>
      <c r="BB1159" s="28"/>
      <c r="BC1159" s="28"/>
      <c r="BD1159" s="28"/>
      <c r="BE1159" s="28"/>
    </row>
    <row r="1160" spans="1:57" s="23" customFormat="1" ht="14.25">
      <c r="A1160" s="28"/>
      <c r="B1160" s="28"/>
      <c r="C1160" s="28"/>
      <c r="D1160" s="28"/>
      <c r="E1160" s="28"/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38"/>
      <c r="R1160" s="28"/>
      <c r="S1160" s="28"/>
      <c r="T1160" s="28"/>
      <c r="U1160" s="28"/>
      <c r="V1160" s="28"/>
      <c r="W1160" s="28"/>
      <c r="X1160" s="28"/>
      <c r="Y1160" s="28"/>
      <c r="Z1160" s="28"/>
      <c r="AA1160" s="28"/>
      <c r="AB1160" s="28"/>
      <c r="AC1160" s="28"/>
      <c r="AD1160" s="28"/>
      <c r="AE1160" s="28"/>
      <c r="AF1160" s="28"/>
      <c r="AG1160" s="28"/>
      <c r="AH1160" s="28"/>
      <c r="AI1160" s="28"/>
      <c r="AJ1160" s="28"/>
      <c r="AK1160" s="28"/>
      <c r="AL1160" s="28"/>
      <c r="AM1160" s="28"/>
      <c r="AN1160" s="28"/>
      <c r="AO1160" s="28"/>
      <c r="AP1160" s="28"/>
      <c r="AQ1160" s="28"/>
      <c r="AR1160" s="28"/>
      <c r="AS1160" s="28"/>
      <c r="AT1160" s="28"/>
      <c r="AU1160" s="28"/>
      <c r="AV1160" s="28"/>
      <c r="AW1160" s="28"/>
      <c r="AX1160" s="28"/>
      <c r="AY1160" s="28"/>
      <c r="AZ1160" s="28"/>
      <c r="BA1160" s="28"/>
      <c r="BB1160" s="28"/>
      <c r="BC1160" s="28"/>
      <c r="BD1160" s="28"/>
      <c r="BE1160" s="28"/>
    </row>
    <row r="1161" spans="1:57" s="23" customFormat="1" ht="14.25">
      <c r="A1161" s="28"/>
      <c r="B1161" s="28"/>
      <c r="C1161" s="28"/>
      <c r="D1161" s="28"/>
      <c r="E1161" s="28"/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38"/>
      <c r="R1161" s="28"/>
      <c r="S1161" s="28"/>
      <c r="T1161" s="28"/>
      <c r="U1161" s="28"/>
      <c r="V1161" s="28"/>
      <c r="W1161" s="28"/>
      <c r="X1161" s="28"/>
      <c r="Y1161" s="28"/>
      <c r="Z1161" s="28"/>
      <c r="AA1161" s="28"/>
      <c r="AB1161" s="28"/>
      <c r="AC1161" s="28"/>
      <c r="AD1161" s="28"/>
      <c r="AE1161" s="28"/>
      <c r="AF1161" s="28"/>
      <c r="AG1161" s="28"/>
      <c r="AH1161" s="28"/>
      <c r="AI1161" s="28"/>
      <c r="AJ1161" s="28"/>
      <c r="AK1161" s="28"/>
      <c r="AL1161" s="28"/>
      <c r="AM1161" s="28"/>
      <c r="AN1161" s="28"/>
      <c r="AO1161" s="28"/>
      <c r="AP1161" s="28"/>
      <c r="AQ1161" s="28"/>
      <c r="AR1161" s="28"/>
      <c r="AS1161" s="28"/>
      <c r="AT1161" s="28"/>
      <c r="AU1161" s="28"/>
      <c r="AV1161" s="28"/>
      <c r="AW1161" s="28"/>
      <c r="AX1161" s="28"/>
      <c r="AY1161" s="28"/>
      <c r="AZ1161" s="28"/>
      <c r="BA1161" s="28"/>
      <c r="BB1161" s="28"/>
      <c r="BC1161" s="28"/>
      <c r="BD1161" s="28"/>
      <c r="BE1161" s="28"/>
    </row>
    <row r="1162" spans="1:57" s="23" customFormat="1" ht="14.25">
      <c r="A1162" s="28"/>
      <c r="B1162" s="28"/>
      <c r="C1162" s="28"/>
      <c r="D1162" s="28"/>
      <c r="E1162" s="28"/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  <c r="P1162" s="28"/>
      <c r="Q1162" s="38"/>
      <c r="R1162" s="28"/>
      <c r="S1162" s="28"/>
      <c r="T1162" s="28"/>
      <c r="U1162" s="28"/>
      <c r="V1162" s="28"/>
      <c r="W1162" s="28"/>
      <c r="X1162" s="28"/>
      <c r="Y1162" s="28"/>
      <c r="Z1162" s="28"/>
      <c r="AA1162" s="28"/>
      <c r="AB1162" s="28"/>
      <c r="AC1162" s="28"/>
      <c r="AD1162" s="28"/>
      <c r="AE1162" s="28"/>
      <c r="AF1162" s="28"/>
      <c r="AG1162" s="28"/>
      <c r="AH1162" s="28"/>
      <c r="AI1162" s="28"/>
      <c r="AJ1162" s="28"/>
      <c r="AK1162" s="28"/>
      <c r="AL1162" s="28"/>
      <c r="AM1162" s="28"/>
      <c r="AN1162" s="28"/>
      <c r="AO1162" s="28"/>
      <c r="AP1162" s="28"/>
      <c r="AQ1162" s="28"/>
      <c r="AR1162" s="28"/>
      <c r="AS1162" s="28"/>
      <c r="AT1162" s="28"/>
      <c r="AU1162" s="28"/>
      <c r="AV1162" s="28"/>
      <c r="AW1162" s="28"/>
      <c r="AX1162" s="28"/>
      <c r="AY1162" s="28"/>
      <c r="AZ1162" s="28"/>
      <c r="BA1162" s="28"/>
      <c r="BB1162" s="28"/>
      <c r="BC1162" s="28"/>
      <c r="BD1162" s="28"/>
      <c r="BE1162" s="28"/>
    </row>
    <row r="1163" spans="1:57" s="23" customFormat="1" ht="14.25">
      <c r="A1163" s="28"/>
      <c r="B1163" s="28"/>
      <c r="C1163" s="28"/>
      <c r="D1163" s="28"/>
      <c r="E1163" s="28"/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  <c r="P1163" s="28"/>
      <c r="Q1163" s="38"/>
      <c r="R1163" s="28"/>
      <c r="S1163" s="28"/>
      <c r="T1163" s="28"/>
      <c r="U1163" s="28"/>
      <c r="V1163" s="28"/>
      <c r="W1163" s="28"/>
      <c r="X1163" s="28"/>
      <c r="Y1163" s="28"/>
      <c r="Z1163" s="28"/>
      <c r="AA1163" s="28"/>
      <c r="AB1163" s="28"/>
      <c r="AC1163" s="28"/>
      <c r="AD1163" s="28"/>
      <c r="AE1163" s="28"/>
      <c r="AF1163" s="28"/>
      <c r="AG1163" s="28"/>
      <c r="AH1163" s="28"/>
      <c r="AI1163" s="28"/>
      <c r="AJ1163" s="28"/>
      <c r="AK1163" s="28"/>
      <c r="AL1163" s="28"/>
      <c r="AM1163" s="28"/>
      <c r="AN1163" s="28"/>
      <c r="AO1163" s="28"/>
      <c r="AP1163" s="28"/>
      <c r="AQ1163" s="28"/>
      <c r="AR1163" s="28"/>
      <c r="AS1163" s="28"/>
      <c r="AT1163" s="28"/>
      <c r="AU1163" s="28"/>
      <c r="AV1163" s="28"/>
      <c r="AW1163" s="28"/>
      <c r="AX1163" s="28"/>
      <c r="AY1163" s="28"/>
      <c r="AZ1163" s="28"/>
      <c r="BA1163" s="28"/>
      <c r="BB1163" s="28"/>
      <c r="BC1163" s="28"/>
      <c r="BD1163" s="28"/>
      <c r="BE1163" s="28"/>
    </row>
    <row r="1164" spans="1:57" s="23" customFormat="1" ht="14.25">
      <c r="A1164" s="28"/>
      <c r="B1164" s="28"/>
      <c r="C1164" s="28"/>
      <c r="D1164" s="28"/>
      <c r="E1164" s="28"/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38"/>
      <c r="R1164" s="28"/>
      <c r="S1164" s="28"/>
      <c r="T1164" s="28"/>
      <c r="U1164" s="28"/>
      <c r="V1164" s="28"/>
      <c r="W1164" s="28"/>
      <c r="X1164" s="28"/>
      <c r="Y1164" s="28"/>
      <c r="Z1164" s="28"/>
      <c r="AA1164" s="28"/>
      <c r="AB1164" s="28"/>
      <c r="AC1164" s="28"/>
      <c r="AD1164" s="28"/>
      <c r="AE1164" s="28"/>
      <c r="AF1164" s="28"/>
      <c r="AG1164" s="28"/>
      <c r="AH1164" s="28"/>
      <c r="AI1164" s="28"/>
      <c r="AJ1164" s="28"/>
      <c r="AK1164" s="28"/>
      <c r="AL1164" s="28"/>
      <c r="AM1164" s="28"/>
      <c r="AN1164" s="28"/>
      <c r="AO1164" s="28"/>
      <c r="AP1164" s="28"/>
      <c r="AQ1164" s="28"/>
      <c r="AR1164" s="28"/>
      <c r="AS1164" s="28"/>
      <c r="AT1164" s="28"/>
      <c r="AU1164" s="28"/>
      <c r="AV1164" s="28"/>
      <c r="AW1164" s="28"/>
      <c r="AX1164" s="28"/>
      <c r="AY1164" s="28"/>
      <c r="AZ1164" s="28"/>
      <c r="BA1164" s="28"/>
      <c r="BB1164" s="28"/>
      <c r="BC1164" s="28"/>
      <c r="BD1164" s="28"/>
      <c r="BE1164" s="28"/>
    </row>
    <row r="1165" spans="1:57" s="23" customFormat="1" ht="14.25">
      <c r="A1165" s="28"/>
      <c r="B1165" s="28"/>
      <c r="C1165" s="28"/>
      <c r="D1165" s="28"/>
      <c r="E1165" s="28"/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38"/>
      <c r="R1165" s="28"/>
      <c r="S1165" s="28"/>
      <c r="T1165" s="28"/>
      <c r="U1165" s="28"/>
      <c r="V1165" s="28"/>
      <c r="W1165" s="28"/>
      <c r="X1165" s="28"/>
      <c r="Y1165" s="28"/>
      <c r="Z1165" s="28"/>
      <c r="AA1165" s="28"/>
      <c r="AB1165" s="28"/>
      <c r="AC1165" s="28"/>
      <c r="AD1165" s="28"/>
      <c r="AE1165" s="28"/>
      <c r="AF1165" s="28"/>
      <c r="AG1165" s="28"/>
      <c r="AH1165" s="28"/>
      <c r="AI1165" s="28"/>
      <c r="AJ1165" s="28"/>
      <c r="AK1165" s="28"/>
      <c r="AL1165" s="28"/>
      <c r="AM1165" s="28"/>
      <c r="AN1165" s="28"/>
      <c r="AO1165" s="28"/>
      <c r="AP1165" s="28"/>
      <c r="AQ1165" s="28"/>
      <c r="AR1165" s="28"/>
      <c r="AS1165" s="28"/>
      <c r="AT1165" s="28"/>
      <c r="AU1165" s="28"/>
      <c r="AV1165" s="28"/>
      <c r="AW1165" s="28"/>
      <c r="AX1165" s="28"/>
      <c r="AY1165" s="28"/>
      <c r="AZ1165" s="28"/>
      <c r="BA1165" s="28"/>
      <c r="BB1165" s="28"/>
      <c r="BC1165" s="28"/>
      <c r="BD1165" s="28"/>
      <c r="BE1165" s="28"/>
    </row>
    <row r="1166" spans="1:57" s="23" customFormat="1" ht="14.25">
      <c r="A1166" s="28"/>
      <c r="B1166" s="28"/>
      <c r="C1166" s="28"/>
      <c r="D1166" s="28"/>
      <c r="E1166" s="28"/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P1166" s="28"/>
      <c r="Q1166" s="38"/>
      <c r="R1166" s="28"/>
      <c r="S1166" s="28"/>
      <c r="T1166" s="28"/>
      <c r="U1166" s="28"/>
      <c r="V1166" s="28"/>
      <c r="W1166" s="28"/>
      <c r="X1166" s="28"/>
      <c r="Y1166" s="28"/>
      <c r="Z1166" s="28"/>
      <c r="AA1166" s="28"/>
      <c r="AB1166" s="28"/>
      <c r="AC1166" s="28"/>
      <c r="AD1166" s="28"/>
      <c r="AE1166" s="28"/>
      <c r="AF1166" s="28"/>
      <c r="AG1166" s="28"/>
      <c r="AH1166" s="28"/>
      <c r="AI1166" s="28"/>
      <c r="AJ1166" s="28"/>
      <c r="AK1166" s="28"/>
      <c r="AL1166" s="28"/>
      <c r="AM1166" s="28"/>
      <c r="AN1166" s="28"/>
      <c r="AO1166" s="28"/>
      <c r="AP1166" s="28"/>
      <c r="AQ1166" s="28"/>
      <c r="AR1166" s="28"/>
      <c r="AS1166" s="28"/>
      <c r="AT1166" s="28"/>
      <c r="AU1166" s="28"/>
      <c r="AV1166" s="28"/>
      <c r="AW1166" s="28"/>
      <c r="AX1166" s="28"/>
      <c r="AY1166" s="28"/>
      <c r="AZ1166" s="28"/>
      <c r="BA1166" s="28"/>
      <c r="BB1166" s="28"/>
      <c r="BC1166" s="28"/>
      <c r="BD1166" s="28"/>
      <c r="BE1166" s="28"/>
    </row>
    <row r="1167" spans="1:57" s="23" customFormat="1" ht="14.25">
      <c r="A1167" s="28"/>
      <c r="B1167" s="28"/>
      <c r="C1167" s="28"/>
      <c r="D1167" s="28"/>
      <c r="E1167" s="28"/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  <c r="P1167" s="28"/>
      <c r="Q1167" s="38"/>
      <c r="R1167" s="28"/>
      <c r="S1167" s="28"/>
      <c r="T1167" s="28"/>
      <c r="U1167" s="28"/>
      <c r="V1167" s="28"/>
      <c r="W1167" s="28"/>
      <c r="X1167" s="28"/>
      <c r="Y1167" s="28"/>
      <c r="Z1167" s="28"/>
      <c r="AA1167" s="28"/>
      <c r="AB1167" s="28"/>
      <c r="AC1167" s="28"/>
      <c r="AD1167" s="28"/>
      <c r="AE1167" s="28"/>
      <c r="AF1167" s="28"/>
      <c r="AG1167" s="28"/>
      <c r="AH1167" s="28"/>
      <c r="AI1167" s="28"/>
      <c r="AJ1167" s="28"/>
      <c r="AK1167" s="28"/>
      <c r="AL1167" s="28"/>
      <c r="AM1167" s="28"/>
      <c r="AN1167" s="28"/>
      <c r="AO1167" s="28"/>
      <c r="AP1167" s="28"/>
      <c r="AQ1167" s="28"/>
      <c r="AR1167" s="28"/>
      <c r="AS1167" s="28"/>
      <c r="AT1167" s="28"/>
      <c r="AU1167" s="28"/>
      <c r="AV1167" s="28"/>
      <c r="AW1167" s="28"/>
      <c r="AX1167" s="28"/>
      <c r="AY1167" s="28"/>
      <c r="AZ1167" s="28"/>
      <c r="BA1167" s="28"/>
      <c r="BB1167" s="28"/>
      <c r="BC1167" s="28"/>
      <c r="BD1167" s="28"/>
      <c r="BE1167" s="28"/>
    </row>
    <row r="1168" spans="1:57" s="23" customFormat="1" ht="14.25">
      <c r="A1168" s="28"/>
      <c r="B1168" s="28"/>
      <c r="C1168" s="28"/>
      <c r="D1168" s="28"/>
      <c r="E1168" s="28"/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  <c r="P1168" s="28"/>
      <c r="Q1168" s="38"/>
      <c r="R1168" s="28"/>
      <c r="S1168" s="28"/>
      <c r="T1168" s="28"/>
      <c r="U1168" s="28"/>
      <c r="V1168" s="28"/>
      <c r="W1168" s="28"/>
      <c r="X1168" s="28"/>
      <c r="Y1168" s="28"/>
      <c r="Z1168" s="28"/>
      <c r="AA1168" s="28"/>
      <c r="AB1168" s="28"/>
      <c r="AC1168" s="28"/>
      <c r="AD1168" s="28"/>
      <c r="AE1168" s="28"/>
      <c r="AF1168" s="28"/>
      <c r="AG1168" s="28"/>
      <c r="AH1168" s="28"/>
      <c r="AI1168" s="28"/>
      <c r="AJ1168" s="28"/>
      <c r="AK1168" s="28"/>
      <c r="AL1168" s="28"/>
      <c r="AM1168" s="28"/>
      <c r="AN1168" s="28"/>
      <c r="AO1168" s="28"/>
      <c r="AP1168" s="28"/>
      <c r="AQ1168" s="28"/>
      <c r="AR1168" s="28"/>
      <c r="AS1168" s="28"/>
      <c r="AT1168" s="28"/>
      <c r="AU1168" s="28"/>
      <c r="AV1168" s="28"/>
      <c r="AW1168" s="28"/>
      <c r="AX1168" s="28"/>
      <c r="AY1168" s="28"/>
      <c r="AZ1168" s="28"/>
      <c r="BA1168" s="28"/>
      <c r="BB1168" s="28"/>
      <c r="BC1168" s="28"/>
      <c r="BD1168" s="28"/>
      <c r="BE1168" s="28"/>
    </row>
    <row r="1169" spans="1:57" s="23" customFormat="1" ht="14.25">
      <c r="A1169" s="28"/>
      <c r="B1169" s="28"/>
      <c r="C1169" s="28"/>
      <c r="D1169" s="28"/>
      <c r="E1169" s="28"/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38"/>
      <c r="R1169" s="28"/>
      <c r="S1169" s="28"/>
      <c r="T1169" s="28"/>
      <c r="U1169" s="28"/>
      <c r="V1169" s="28"/>
      <c r="W1169" s="28"/>
      <c r="X1169" s="28"/>
      <c r="Y1169" s="28"/>
      <c r="Z1169" s="28"/>
      <c r="AA1169" s="28"/>
      <c r="AB1169" s="28"/>
      <c r="AC1169" s="28"/>
      <c r="AD1169" s="28"/>
      <c r="AE1169" s="28"/>
      <c r="AF1169" s="28"/>
      <c r="AG1169" s="28"/>
      <c r="AH1169" s="28"/>
      <c r="AI1169" s="28"/>
      <c r="AJ1169" s="28"/>
      <c r="AK1169" s="28"/>
      <c r="AL1169" s="28"/>
      <c r="AM1169" s="28"/>
      <c r="AN1169" s="28"/>
      <c r="AO1169" s="28"/>
      <c r="AP1169" s="28"/>
      <c r="AQ1169" s="28"/>
      <c r="AR1169" s="28"/>
      <c r="AS1169" s="28"/>
      <c r="AT1169" s="28"/>
      <c r="AU1169" s="28"/>
      <c r="AV1169" s="28"/>
      <c r="AW1169" s="28"/>
      <c r="AX1169" s="28"/>
      <c r="AY1169" s="28"/>
      <c r="AZ1169" s="28"/>
      <c r="BA1169" s="28"/>
      <c r="BB1169" s="28"/>
      <c r="BC1169" s="28"/>
      <c r="BD1169" s="28"/>
      <c r="BE1169" s="28"/>
    </row>
    <row r="1170" spans="1:57" s="23" customFormat="1" ht="14.25">
      <c r="A1170" s="28"/>
      <c r="B1170" s="28"/>
      <c r="C1170" s="28"/>
      <c r="D1170" s="28"/>
      <c r="E1170" s="28"/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8"/>
      <c r="Q1170" s="38"/>
      <c r="R1170" s="28"/>
      <c r="S1170" s="28"/>
      <c r="T1170" s="28"/>
      <c r="U1170" s="28"/>
      <c r="V1170" s="28"/>
      <c r="W1170" s="28"/>
      <c r="X1170" s="28"/>
      <c r="Y1170" s="28"/>
      <c r="Z1170" s="28"/>
      <c r="AA1170" s="28"/>
      <c r="AB1170" s="28"/>
      <c r="AC1170" s="28"/>
      <c r="AD1170" s="28"/>
      <c r="AE1170" s="28"/>
      <c r="AF1170" s="28"/>
      <c r="AG1170" s="28"/>
      <c r="AH1170" s="28"/>
      <c r="AI1170" s="28"/>
      <c r="AJ1170" s="28"/>
      <c r="AK1170" s="28"/>
      <c r="AL1170" s="28"/>
      <c r="AM1170" s="28"/>
      <c r="AN1170" s="28"/>
      <c r="AO1170" s="28"/>
      <c r="AP1170" s="28"/>
      <c r="AQ1170" s="28"/>
      <c r="AR1170" s="28"/>
      <c r="AS1170" s="28"/>
      <c r="AT1170" s="28"/>
      <c r="AU1170" s="28"/>
      <c r="AV1170" s="28"/>
      <c r="AW1170" s="28"/>
      <c r="AX1170" s="28"/>
      <c r="AY1170" s="28"/>
      <c r="AZ1170" s="28"/>
      <c r="BA1170" s="28"/>
      <c r="BB1170" s="28"/>
      <c r="BC1170" s="28"/>
      <c r="BD1170" s="28"/>
      <c r="BE1170" s="28"/>
    </row>
    <row r="1171" spans="1:57" s="23" customFormat="1" ht="14.25">
      <c r="A1171" s="28"/>
      <c r="B1171" s="28"/>
      <c r="C1171" s="28"/>
      <c r="D1171" s="28"/>
      <c r="E1171" s="28"/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8"/>
      <c r="Q1171" s="38"/>
      <c r="R1171" s="28"/>
      <c r="S1171" s="28"/>
      <c r="T1171" s="28"/>
      <c r="U1171" s="28"/>
      <c r="V1171" s="28"/>
      <c r="W1171" s="28"/>
      <c r="X1171" s="28"/>
      <c r="Y1171" s="28"/>
      <c r="Z1171" s="28"/>
      <c r="AA1171" s="28"/>
      <c r="AB1171" s="28"/>
      <c r="AC1171" s="28"/>
      <c r="AD1171" s="28"/>
      <c r="AE1171" s="28"/>
      <c r="AF1171" s="28"/>
      <c r="AG1171" s="28"/>
      <c r="AH1171" s="28"/>
      <c r="AI1171" s="28"/>
      <c r="AJ1171" s="28"/>
      <c r="AK1171" s="28"/>
      <c r="AL1171" s="28"/>
      <c r="AM1171" s="28"/>
      <c r="AN1171" s="28"/>
      <c r="AO1171" s="28"/>
      <c r="AP1171" s="28"/>
      <c r="AQ1171" s="28"/>
      <c r="AR1171" s="28"/>
      <c r="AS1171" s="28"/>
      <c r="AT1171" s="28"/>
      <c r="AU1171" s="28"/>
      <c r="AV1171" s="28"/>
      <c r="AW1171" s="28"/>
      <c r="AX1171" s="28"/>
      <c r="AY1171" s="28"/>
      <c r="AZ1171" s="28"/>
      <c r="BA1171" s="28"/>
      <c r="BB1171" s="28"/>
      <c r="BC1171" s="28"/>
      <c r="BD1171" s="28"/>
      <c r="BE1171" s="28"/>
    </row>
    <row r="1172" spans="1:57" s="23" customFormat="1" ht="14.25">
      <c r="A1172" s="28"/>
      <c r="B1172" s="28"/>
      <c r="C1172" s="28"/>
      <c r="D1172" s="28"/>
      <c r="E1172" s="28"/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38"/>
      <c r="R1172" s="28"/>
      <c r="S1172" s="28"/>
      <c r="T1172" s="28"/>
      <c r="U1172" s="28"/>
      <c r="V1172" s="28"/>
      <c r="W1172" s="28"/>
      <c r="X1172" s="28"/>
      <c r="Y1172" s="28"/>
      <c r="Z1172" s="28"/>
      <c r="AA1172" s="28"/>
      <c r="AB1172" s="28"/>
      <c r="AC1172" s="28"/>
      <c r="AD1172" s="28"/>
      <c r="AE1172" s="28"/>
      <c r="AF1172" s="28"/>
      <c r="AG1172" s="28"/>
      <c r="AH1172" s="28"/>
      <c r="AI1172" s="28"/>
      <c r="AJ1172" s="28"/>
      <c r="AK1172" s="28"/>
      <c r="AL1172" s="28"/>
      <c r="AM1172" s="28"/>
      <c r="AN1172" s="28"/>
      <c r="AO1172" s="28"/>
      <c r="AP1172" s="28"/>
      <c r="AQ1172" s="28"/>
      <c r="AR1172" s="28"/>
      <c r="AS1172" s="28"/>
      <c r="AT1172" s="28"/>
      <c r="AU1172" s="28"/>
      <c r="AV1172" s="28"/>
      <c r="AW1172" s="28"/>
      <c r="AX1172" s="28"/>
      <c r="AY1172" s="28"/>
      <c r="AZ1172" s="28"/>
      <c r="BA1172" s="28"/>
      <c r="BB1172" s="28"/>
      <c r="BC1172" s="28"/>
      <c r="BD1172" s="28"/>
      <c r="BE1172" s="28"/>
    </row>
    <row r="1173" spans="1:57" s="23" customFormat="1" ht="14.25">
      <c r="A1173" s="28"/>
      <c r="B1173" s="28"/>
      <c r="C1173" s="28"/>
      <c r="D1173" s="28"/>
      <c r="E1173" s="28"/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P1173" s="28"/>
      <c r="Q1173" s="38"/>
      <c r="R1173" s="28"/>
      <c r="S1173" s="28"/>
      <c r="T1173" s="28"/>
      <c r="U1173" s="28"/>
      <c r="V1173" s="28"/>
      <c r="W1173" s="28"/>
      <c r="X1173" s="28"/>
      <c r="Y1173" s="28"/>
      <c r="Z1173" s="28"/>
      <c r="AA1173" s="28"/>
      <c r="AB1173" s="28"/>
      <c r="AC1173" s="28"/>
      <c r="AD1173" s="28"/>
      <c r="AE1173" s="28"/>
      <c r="AF1173" s="28"/>
      <c r="AG1173" s="28"/>
      <c r="AH1173" s="28"/>
      <c r="AI1173" s="28"/>
      <c r="AJ1173" s="28"/>
      <c r="AK1173" s="28"/>
      <c r="AL1173" s="28"/>
      <c r="AM1173" s="28"/>
      <c r="AN1173" s="28"/>
      <c r="AO1173" s="28"/>
      <c r="AP1173" s="28"/>
      <c r="AQ1173" s="28"/>
      <c r="AR1173" s="28"/>
      <c r="AS1173" s="28"/>
      <c r="AT1173" s="28"/>
      <c r="AU1173" s="28"/>
      <c r="AV1173" s="28"/>
      <c r="AW1173" s="28"/>
      <c r="AX1173" s="28"/>
      <c r="AY1173" s="28"/>
      <c r="AZ1173" s="28"/>
      <c r="BA1173" s="28"/>
      <c r="BB1173" s="28"/>
      <c r="BC1173" s="28"/>
      <c r="BD1173" s="28"/>
      <c r="BE1173" s="28"/>
    </row>
    <row r="1174" spans="1:57" s="23" customFormat="1" ht="14.25">
      <c r="A1174" s="28"/>
      <c r="B1174" s="28"/>
      <c r="C1174" s="28"/>
      <c r="D1174" s="28"/>
      <c r="E1174" s="28"/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  <c r="P1174" s="28"/>
      <c r="Q1174" s="38"/>
      <c r="R1174" s="28"/>
      <c r="S1174" s="28"/>
      <c r="T1174" s="28"/>
      <c r="U1174" s="28"/>
      <c r="V1174" s="28"/>
      <c r="W1174" s="28"/>
      <c r="X1174" s="28"/>
      <c r="Y1174" s="28"/>
      <c r="Z1174" s="28"/>
      <c r="AA1174" s="28"/>
      <c r="AB1174" s="28"/>
      <c r="AC1174" s="28"/>
      <c r="AD1174" s="28"/>
      <c r="AE1174" s="28"/>
      <c r="AF1174" s="28"/>
      <c r="AG1174" s="28"/>
      <c r="AH1174" s="28"/>
      <c r="AI1174" s="28"/>
      <c r="AJ1174" s="28"/>
      <c r="AK1174" s="28"/>
      <c r="AL1174" s="28"/>
      <c r="AM1174" s="28"/>
      <c r="AN1174" s="28"/>
      <c r="AO1174" s="28"/>
      <c r="AP1174" s="28"/>
      <c r="AQ1174" s="28"/>
      <c r="AR1174" s="28"/>
      <c r="AS1174" s="28"/>
      <c r="AT1174" s="28"/>
      <c r="AU1174" s="28"/>
      <c r="AV1174" s="28"/>
      <c r="AW1174" s="28"/>
      <c r="AX1174" s="28"/>
      <c r="AY1174" s="28"/>
      <c r="AZ1174" s="28"/>
      <c r="BA1174" s="28"/>
      <c r="BB1174" s="28"/>
      <c r="BC1174" s="28"/>
      <c r="BD1174" s="28"/>
      <c r="BE1174" s="28"/>
    </row>
    <row r="1175" spans="1:57" s="23" customFormat="1" ht="14.25">
      <c r="A1175" s="28"/>
      <c r="B1175" s="28"/>
      <c r="C1175" s="28"/>
      <c r="D1175" s="28"/>
      <c r="E1175" s="28"/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38"/>
      <c r="R1175" s="28"/>
      <c r="S1175" s="28"/>
      <c r="T1175" s="28"/>
      <c r="U1175" s="28"/>
      <c r="V1175" s="28"/>
      <c r="W1175" s="28"/>
      <c r="X1175" s="28"/>
      <c r="Y1175" s="28"/>
      <c r="Z1175" s="28"/>
      <c r="AA1175" s="28"/>
      <c r="AB1175" s="28"/>
      <c r="AC1175" s="28"/>
      <c r="AD1175" s="28"/>
      <c r="AE1175" s="28"/>
      <c r="AF1175" s="28"/>
      <c r="AG1175" s="28"/>
      <c r="AH1175" s="28"/>
      <c r="AI1175" s="28"/>
      <c r="AJ1175" s="28"/>
      <c r="AK1175" s="28"/>
      <c r="AL1175" s="28"/>
      <c r="AM1175" s="28"/>
      <c r="AN1175" s="28"/>
      <c r="AO1175" s="28"/>
      <c r="AP1175" s="28"/>
      <c r="AQ1175" s="28"/>
      <c r="AR1175" s="28"/>
      <c r="AS1175" s="28"/>
      <c r="AT1175" s="28"/>
      <c r="AU1175" s="28"/>
      <c r="AV1175" s="28"/>
      <c r="AW1175" s="28"/>
      <c r="AX1175" s="28"/>
      <c r="AY1175" s="28"/>
      <c r="AZ1175" s="28"/>
      <c r="BA1175" s="28"/>
      <c r="BB1175" s="28"/>
      <c r="BC1175" s="28"/>
      <c r="BD1175" s="28"/>
      <c r="BE1175" s="28"/>
    </row>
    <row r="1176" spans="1:57" s="23" customFormat="1" ht="14.25">
      <c r="A1176" s="28"/>
      <c r="B1176" s="28"/>
      <c r="C1176" s="28"/>
      <c r="D1176" s="28"/>
      <c r="E1176" s="28"/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38"/>
      <c r="R1176" s="28"/>
      <c r="S1176" s="28"/>
      <c r="T1176" s="28"/>
      <c r="U1176" s="28"/>
      <c r="V1176" s="28"/>
      <c r="W1176" s="28"/>
      <c r="X1176" s="28"/>
      <c r="Y1176" s="28"/>
      <c r="Z1176" s="28"/>
      <c r="AA1176" s="28"/>
      <c r="AB1176" s="28"/>
      <c r="AC1176" s="28"/>
      <c r="AD1176" s="28"/>
      <c r="AE1176" s="28"/>
      <c r="AF1176" s="28"/>
      <c r="AG1176" s="28"/>
      <c r="AH1176" s="28"/>
      <c r="AI1176" s="28"/>
      <c r="AJ1176" s="28"/>
      <c r="AK1176" s="28"/>
      <c r="AL1176" s="28"/>
      <c r="AM1176" s="28"/>
      <c r="AN1176" s="28"/>
      <c r="AO1176" s="28"/>
      <c r="AP1176" s="28"/>
      <c r="AQ1176" s="28"/>
      <c r="AR1176" s="28"/>
      <c r="AS1176" s="28"/>
      <c r="AT1176" s="28"/>
      <c r="AU1176" s="28"/>
      <c r="AV1176" s="28"/>
      <c r="AW1176" s="28"/>
      <c r="AX1176" s="28"/>
      <c r="AY1176" s="28"/>
      <c r="AZ1176" s="28"/>
      <c r="BA1176" s="28"/>
      <c r="BB1176" s="28"/>
      <c r="BC1176" s="28"/>
      <c r="BD1176" s="28"/>
      <c r="BE1176" s="28"/>
    </row>
    <row r="1177" spans="1:57" s="23" customFormat="1" ht="14.25">
      <c r="A1177" s="28"/>
      <c r="B1177" s="28"/>
      <c r="C1177" s="28"/>
      <c r="D1177" s="28"/>
      <c r="E1177" s="28"/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38"/>
      <c r="R1177" s="28"/>
      <c r="S1177" s="28"/>
      <c r="T1177" s="28"/>
      <c r="U1177" s="28"/>
      <c r="V1177" s="28"/>
      <c r="W1177" s="28"/>
      <c r="X1177" s="28"/>
      <c r="Y1177" s="28"/>
      <c r="Z1177" s="28"/>
      <c r="AA1177" s="28"/>
      <c r="AB1177" s="28"/>
      <c r="AC1177" s="28"/>
      <c r="AD1177" s="28"/>
      <c r="AE1177" s="28"/>
      <c r="AF1177" s="28"/>
      <c r="AG1177" s="28"/>
      <c r="AH1177" s="28"/>
      <c r="AI1177" s="28"/>
      <c r="AJ1177" s="28"/>
      <c r="AK1177" s="28"/>
      <c r="AL1177" s="28"/>
      <c r="AM1177" s="28"/>
      <c r="AN1177" s="28"/>
      <c r="AO1177" s="28"/>
      <c r="AP1177" s="28"/>
      <c r="AQ1177" s="28"/>
      <c r="AR1177" s="28"/>
      <c r="AS1177" s="28"/>
      <c r="AT1177" s="28"/>
      <c r="AU1177" s="28"/>
      <c r="AV1177" s="28"/>
      <c r="AW1177" s="28"/>
      <c r="AX1177" s="28"/>
      <c r="AY1177" s="28"/>
      <c r="AZ1177" s="28"/>
      <c r="BA1177" s="28"/>
      <c r="BB1177" s="28"/>
      <c r="BC1177" s="28"/>
      <c r="BD1177" s="28"/>
      <c r="BE1177" s="28"/>
    </row>
    <row r="1178" spans="1:57" s="23" customFormat="1" ht="14.25">
      <c r="A1178" s="28"/>
      <c r="B1178" s="28"/>
      <c r="C1178" s="28"/>
      <c r="D1178" s="28"/>
      <c r="E1178" s="28"/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P1178" s="28"/>
      <c r="Q1178" s="38"/>
      <c r="R1178" s="28"/>
      <c r="S1178" s="28"/>
      <c r="T1178" s="28"/>
      <c r="U1178" s="28"/>
      <c r="V1178" s="28"/>
      <c r="W1178" s="28"/>
      <c r="X1178" s="28"/>
      <c r="Y1178" s="28"/>
      <c r="Z1178" s="28"/>
      <c r="AA1178" s="28"/>
      <c r="AB1178" s="28"/>
      <c r="AC1178" s="28"/>
      <c r="AD1178" s="28"/>
      <c r="AE1178" s="28"/>
      <c r="AF1178" s="28"/>
      <c r="AG1178" s="28"/>
      <c r="AH1178" s="28"/>
      <c r="AI1178" s="28"/>
      <c r="AJ1178" s="28"/>
      <c r="AK1178" s="28"/>
      <c r="AL1178" s="28"/>
      <c r="AM1178" s="28"/>
      <c r="AN1178" s="28"/>
      <c r="AO1178" s="28"/>
      <c r="AP1178" s="28"/>
      <c r="AQ1178" s="28"/>
      <c r="AR1178" s="28"/>
      <c r="AS1178" s="28"/>
      <c r="AT1178" s="28"/>
      <c r="AU1178" s="28"/>
      <c r="AV1178" s="28"/>
      <c r="AW1178" s="28"/>
      <c r="AX1178" s="28"/>
      <c r="AY1178" s="28"/>
      <c r="AZ1178" s="28"/>
      <c r="BA1178" s="28"/>
      <c r="BB1178" s="28"/>
      <c r="BC1178" s="28"/>
      <c r="BD1178" s="28"/>
      <c r="BE1178" s="28"/>
    </row>
    <row r="1179" spans="1:57" s="23" customFormat="1" ht="14.25">
      <c r="A1179" s="28"/>
      <c r="B1179" s="28"/>
      <c r="C1179" s="28"/>
      <c r="D1179" s="28"/>
      <c r="E1179" s="28"/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P1179" s="28"/>
      <c r="Q1179" s="38"/>
      <c r="R1179" s="28"/>
      <c r="S1179" s="28"/>
      <c r="T1179" s="28"/>
      <c r="U1179" s="28"/>
      <c r="V1179" s="28"/>
      <c r="W1179" s="28"/>
      <c r="X1179" s="28"/>
      <c r="Y1179" s="28"/>
      <c r="Z1179" s="28"/>
      <c r="AA1179" s="28"/>
      <c r="AB1179" s="28"/>
      <c r="AC1179" s="28"/>
      <c r="AD1179" s="28"/>
      <c r="AE1179" s="28"/>
      <c r="AF1179" s="28"/>
      <c r="AG1179" s="28"/>
      <c r="AH1179" s="28"/>
      <c r="AI1179" s="28"/>
      <c r="AJ1179" s="28"/>
      <c r="AK1179" s="28"/>
      <c r="AL1179" s="28"/>
      <c r="AM1179" s="28"/>
      <c r="AN1179" s="28"/>
      <c r="AO1179" s="28"/>
      <c r="AP1179" s="28"/>
      <c r="AQ1179" s="28"/>
      <c r="AR1179" s="28"/>
      <c r="AS1179" s="28"/>
      <c r="AT1179" s="28"/>
      <c r="AU1179" s="28"/>
      <c r="AV1179" s="28"/>
      <c r="AW1179" s="28"/>
      <c r="AX1179" s="28"/>
      <c r="AY1179" s="28"/>
      <c r="AZ1179" s="28"/>
      <c r="BA1179" s="28"/>
      <c r="BB1179" s="28"/>
      <c r="BC1179" s="28"/>
      <c r="BD1179" s="28"/>
      <c r="BE1179" s="28"/>
    </row>
    <row r="1180" spans="1:57" s="23" customFormat="1" ht="14.25">
      <c r="A1180" s="28"/>
      <c r="B1180" s="28"/>
      <c r="C1180" s="28"/>
      <c r="D1180" s="28"/>
      <c r="E1180" s="28"/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28"/>
      <c r="Q1180" s="38"/>
      <c r="R1180" s="28"/>
      <c r="S1180" s="28"/>
      <c r="T1180" s="28"/>
      <c r="U1180" s="28"/>
      <c r="V1180" s="28"/>
      <c r="W1180" s="28"/>
      <c r="X1180" s="28"/>
      <c r="Y1180" s="28"/>
      <c r="Z1180" s="28"/>
      <c r="AA1180" s="28"/>
      <c r="AB1180" s="28"/>
      <c r="AC1180" s="28"/>
      <c r="AD1180" s="28"/>
      <c r="AE1180" s="28"/>
      <c r="AF1180" s="28"/>
      <c r="AG1180" s="28"/>
      <c r="AH1180" s="28"/>
      <c r="AI1180" s="28"/>
      <c r="AJ1180" s="28"/>
      <c r="AK1180" s="28"/>
      <c r="AL1180" s="28"/>
      <c r="AM1180" s="28"/>
      <c r="AN1180" s="28"/>
      <c r="AO1180" s="28"/>
      <c r="AP1180" s="28"/>
      <c r="AQ1180" s="28"/>
      <c r="AR1180" s="28"/>
      <c r="AS1180" s="28"/>
      <c r="AT1180" s="28"/>
      <c r="AU1180" s="28"/>
      <c r="AV1180" s="28"/>
      <c r="AW1180" s="28"/>
      <c r="AX1180" s="28"/>
      <c r="AY1180" s="28"/>
      <c r="AZ1180" s="28"/>
      <c r="BA1180" s="28"/>
      <c r="BB1180" s="28"/>
      <c r="BC1180" s="28"/>
      <c r="BD1180" s="28"/>
      <c r="BE1180" s="28"/>
    </row>
    <row r="1181" spans="1:57" s="23" customFormat="1" ht="14.25">
      <c r="A1181" s="28"/>
      <c r="B1181" s="28"/>
      <c r="C1181" s="28"/>
      <c r="D1181" s="28"/>
      <c r="E1181" s="28"/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8"/>
      <c r="Q1181" s="38"/>
      <c r="R1181" s="28"/>
      <c r="S1181" s="28"/>
      <c r="T1181" s="28"/>
      <c r="U1181" s="28"/>
      <c r="V1181" s="28"/>
      <c r="W1181" s="28"/>
      <c r="X1181" s="28"/>
      <c r="Y1181" s="28"/>
      <c r="Z1181" s="28"/>
      <c r="AA1181" s="28"/>
      <c r="AB1181" s="28"/>
      <c r="AC1181" s="28"/>
      <c r="AD1181" s="28"/>
      <c r="AE1181" s="28"/>
      <c r="AF1181" s="28"/>
      <c r="AG1181" s="28"/>
      <c r="AH1181" s="28"/>
      <c r="AI1181" s="28"/>
      <c r="AJ1181" s="28"/>
      <c r="AK1181" s="28"/>
      <c r="AL1181" s="28"/>
      <c r="AM1181" s="28"/>
      <c r="AN1181" s="28"/>
      <c r="AO1181" s="28"/>
      <c r="AP1181" s="28"/>
      <c r="AQ1181" s="28"/>
      <c r="AR1181" s="28"/>
      <c r="AS1181" s="28"/>
      <c r="AT1181" s="28"/>
      <c r="AU1181" s="28"/>
      <c r="AV1181" s="28"/>
      <c r="AW1181" s="28"/>
      <c r="AX1181" s="28"/>
      <c r="AY1181" s="28"/>
      <c r="AZ1181" s="28"/>
      <c r="BA1181" s="28"/>
      <c r="BB1181" s="28"/>
      <c r="BC1181" s="28"/>
      <c r="BD1181" s="28"/>
      <c r="BE1181" s="28"/>
    </row>
    <row r="1182" spans="1:57" s="23" customFormat="1" ht="14.25">
      <c r="A1182" s="28"/>
      <c r="B1182" s="28"/>
      <c r="C1182" s="28"/>
      <c r="D1182" s="28"/>
      <c r="E1182" s="28"/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38"/>
      <c r="R1182" s="28"/>
      <c r="S1182" s="28"/>
      <c r="T1182" s="28"/>
      <c r="U1182" s="28"/>
      <c r="V1182" s="28"/>
      <c r="W1182" s="28"/>
      <c r="X1182" s="28"/>
      <c r="Y1182" s="28"/>
      <c r="Z1182" s="28"/>
      <c r="AA1182" s="28"/>
      <c r="AB1182" s="28"/>
      <c r="AC1182" s="28"/>
      <c r="AD1182" s="28"/>
      <c r="AE1182" s="28"/>
      <c r="AF1182" s="28"/>
      <c r="AG1182" s="28"/>
      <c r="AH1182" s="28"/>
      <c r="AI1182" s="28"/>
      <c r="AJ1182" s="28"/>
      <c r="AK1182" s="28"/>
      <c r="AL1182" s="28"/>
      <c r="AM1182" s="28"/>
      <c r="AN1182" s="28"/>
      <c r="AO1182" s="28"/>
      <c r="AP1182" s="28"/>
      <c r="AQ1182" s="28"/>
      <c r="AR1182" s="28"/>
      <c r="AS1182" s="28"/>
      <c r="AT1182" s="28"/>
      <c r="AU1182" s="28"/>
      <c r="AV1182" s="28"/>
      <c r="AW1182" s="28"/>
      <c r="AX1182" s="28"/>
      <c r="AY1182" s="28"/>
      <c r="AZ1182" s="28"/>
      <c r="BA1182" s="28"/>
      <c r="BB1182" s="28"/>
      <c r="BC1182" s="28"/>
      <c r="BD1182" s="28"/>
      <c r="BE1182" s="28"/>
    </row>
    <row r="1183" spans="1:57" s="23" customFormat="1" ht="14.25">
      <c r="A1183" s="28"/>
      <c r="B1183" s="28"/>
      <c r="C1183" s="28"/>
      <c r="D1183" s="28"/>
      <c r="E1183" s="28"/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8"/>
      <c r="Q1183" s="38"/>
      <c r="R1183" s="28"/>
      <c r="S1183" s="28"/>
      <c r="T1183" s="28"/>
      <c r="U1183" s="28"/>
      <c r="V1183" s="28"/>
      <c r="W1183" s="28"/>
      <c r="X1183" s="28"/>
      <c r="Y1183" s="28"/>
      <c r="Z1183" s="28"/>
      <c r="AA1183" s="28"/>
      <c r="AB1183" s="28"/>
      <c r="AC1183" s="28"/>
      <c r="AD1183" s="28"/>
      <c r="AE1183" s="28"/>
      <c r="AF1183" s="28"/>
      <c r="AG1183" s="28"/>
      <c r="AH1183" s="28"/>
      <c r="AI1183" s="28"/>
      <c r="AJ1183" s="28"/>
      <c r="AK1183" s="28"/>
      <c r="AL1183" s="28"/>
      <c r="AM1183" s="28"/>
      <c r="AN1183" s="28"/>
      <c r="AO1183" s="28"/>
      <c r="AP1183" s="28"/>
      <c r="AQ1183" s="28"/>
      <c r="AR1183" s="28"/>
      <c r="AS1183" s="28"/>
      <c r="AT1183" s="28"/>
      <c r="AU1183" s="28"/>
      <c r="AV1183" s="28"/>
      <c r="AW1183" s="28"/>
      <c r="AX1183" s="28"/>
      <c r="AY1183" s="28"/>
      <c r="AZ1183" s="28"/>
      <c r="BA1183" s="28"/>
      <c r="BB1183" s="28"/>
      <c r="BC1183" s="28"/>
      <c r="BD1183" s="28"/>
      <c r="BE1183" s="28"/>
    </row>
    <row r="1184" spans="1:57" s="23" customFormat="1" ht="14.25">
      <c r="A1184" s="28"/>
      <c r="B1184" s="28"/>
      <c r="C1184" s="28"/>
      <c r="D1184" s="28"/>
      <c r="E1184" s="28"/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8"/>
      <c r="Q1184" s="38"/>
      <c r="R1184" s="28"/>
      <c r="S1184" s="28"/>
      <c r="T1184" s="28"/>
      <c r="U1184" s="28"/>
      <c r="V1184" s="28"/>
      <c r="W1184" s="28"/>
      <c r="X1184" s="28"/>
      <c r="Y1184" s="28"/>
      <c r="Z1184" s="28"/>
      <c r="AA1184" s="28"/>
      <c r="AB1184" s="28"/>
      <c r="AC1184" s="28"/>
      <c r="AD1184" s="28"/>
      <c r="AE1184" s="28"/>
      <c r="AF1184" s="28"/>
      <c r="AG1184" s="28"/>
      <c r="AH1184" s="28"/>
      <c r="AI1184" s="28"/>
      <c r="AJ1184" s="28"/>
      <c r="AK1184" s="28"/>
      <c r="AL1184" s="28"/>
      <c r="AM1184" s="28"/>
      <c r="AN1184" s="28"/>
      <c r="AO1184" s="28"/>
      <c r="AP1184" s="28"/>
      <c r="AQ1184" s="28"/>
      <c r="AR1184" s="28"/>
      <c r="AS1184" s="28"/>
      <c r="AT1184" s="28"/>
      <c r="AU1184" s="28"/>
      <c r="AV1184" s="28"/>
      <c r="AW1184" s="28"/>
      <c r="AX1184" s="28"/>
      <c r="AY1184" s="28"/>
      <c r="AZ1184" s="28"/>
      <c r="BA1184" s="28"/>
      <c r="BB1184" s="28"/>
      <c r="BC1184" s="28"/>
      <c r="BD1184" s="28"/>
      <c r="BE1184" s="28"/>
    </row>
    <row r="1185" spans="1:57" s="23" customFormat="1" ht="14.25">
      <c r="A1185" s="28"/>
      <c r="B1185" s="28"/>
      <c r="C1185" s="28"/>
      <c r="D1185" s="28"/>
      <c r="E1185" s="28"/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38"/>
      <c r="R1185" s="28"/>
      <c r="S1185" s="28"/>
      <c r="T1185" s="28"/>
      <c r="U1185" s="28"/>
      <c r="V1185" s="28"/>
      <c r="W1185" s="28"/>
      <c r="X1185" s="28"/>
      <c r="Y1185" s="28"/>
      <c r="Z1185" s="28"/>
      <c r="AA1185" s="28"/>
      <c r="AB1185" s="28"/>
      <c r="AC1185" s="28"/>
      <c r="AD1185" s="28"/>
      <c r="AE1185" s="28"/>
      <c r="AF1185" s="28"/>
      <c r="AG1185" s="28"/>
      <c r="AH1185" s="28"/>
      <c r="AI1185" s="28"/>
      <c r="AJ1185" s="28"/>
      <c r="AK1185" s="28"/>
      <c r="AL1185" s="28"/>
      <c r="AM1185" s="28"/>
      <c r="AN1185" s="28"/>
      <c r="AO1185" s="28"/>
      <c r="AP1185" s="28"/>
      <c r="AQ1185" s="28"/>
      <c r="AR1185" s="28"/>
      <c r="AS1185" s="28"/>
      <c r="AT1185" s="28"/>
      <c r="AU1185" s="28"/>
      <c r="AV1185" s="28"/>
      <c r="AW1185" s="28"/>
      <c r="AX1185" s="28"/>
      <c r="AY1185" s="28"/>
      <c r="AZ1185" s="28"/>
      <c r="BA1185" s="28"/>
      <c r="BB1185" s="28"/>
      <c r="BC1185" s="28"/>
      <c r="BD1185" s="28"/>
      <c r="BE1185" s="28"/>
    </row>
    <row r="1186" spans="1:57" s="23" customFormat="1" ht="14.25">
      <c r="A1186" s="28"/>
      <c r="B1186" s="28"/>
      <c r="C1186" s="28"/>
      <c r="D1186" s="28"/>
      <c r="E1186" s="28"/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28"/>
      <c r="Q1186" s="38"/>
      <c r="R1186" s="28"/>
      <c r="S1186" s="28"/>
      <c r="T1186" s="28"/>
      <c r="U1186" s="28"/>
      <c r="V1186" s="28"/>
      <c r="W1186" s="28"/>
      <c r="X1186" s="28"/>
      <c r="Y1186" s="28"/>
      <c r="Z1186" s="28"/>
      <c r="AA1186" s="28"/>
      <c r="AB1186" s="28"/>
      <c r="AC1186" s="28"/>
      <c r="AD1186" s="28"/>
      <c r="AE1186" s="28"/>
      <c r="AF1186" s="28"/>
      <c r="AG1186" s="28"/>
      <c r="AH1186" s="28"/>
      <c r="AI1186" s="28"/>
      <c r="AJ1186" s="28"/>
      <c r="AK1186" s="28"/>
      <c r="AL1186" s="28"/>
      <c r="AM1186" s="28"/>
      <c r="AN1186" s="28"/>
      <c r="AO1186" s="28"/>
      <c r="AP1186" s="28"/>
      <c r="AQ1186" s="28"/>
      <c r="AR1186" s="28"/>
      <c r="AS1186" s="28"/>
      <c r="AT1186" s="28"/>
      <c r="AU1186" s="28"/>
      <c r="AV1186" s="28"/>
      <c r="AW1186" s="28"/>
      <c r="AX1186" s="28"/>
      <c r="AY1186" s="28"/>
      <c r="AZ1186" s="28"/>
      <c r="BA1186" s="28"/>
      <c r="BB1186" s="28"/>
      <c r="BC1186" s="28"/>
      <c r="BD1186" s="28"/>
      <c r="BE1186" s="28"/>
    </row>
    <row r="1187" spans="1:57" s="23" customFormat="1" ht="14.25">
      <c r="A1187" s="28"/>
      <c r="B1187" s="28"/>
      <c r="C1187" s="28"/>
      <c r="D1187" s="28"/>
      <c r="E1187" s="28"/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38"/>
      <c r="R1187" s="28"/>
      <c r="S1187" s="28"/>
      <c r="T1187" s="28"/>
      <c r="U1187" s="28"/>
      <c r="V1187" s="28"/>
      <c r="W1187" s="28"/>
      <c r="X1187" s="28"/>
      <c r="Y1187" s="28"/>
      <c r="Z1187" s="28"/>
      <c r="AA1187" s="28"/>
      <c r="AB1187" s="28"/>
      <c r="AC1187" s="28"/>
      <c r="AD1187" s="28"/>
      <c r="AE1187" s="28"/>
      <c r="AF1187" s="28"/>
      <c r="AG1187" s="28"/>
      <c r="AH1187" s="28"/>
      <c r="AI1187" s="28"/>
      <c r="AJ1187" s="28"/>
      <c r="AK1187" s="28"/>
      <c r="AL1187" s="28"/>
      <c r="AM1187" s="28"/>
      <c r="AN1187" s="28"/>
      <c r="AO1187" s="28"/>
      <c r="AP1187" s="28"/>
      <c r="AQ1187" s="28"/>
      <c r="AR1187" s="28"/>
      <c r="AS1187" s="28"/>
      <c r="AT1187" s="28"/>
      <c r="AU1187" s="28"/>
      <c r="AV1187" s="28"/>
      <c r="AW1187" s="28"/>
      <c r="AX1187" s="28"/>
      <c r="AY1187" s="28"/>
      <c r="AZ1187" s="28"/>
      <c r="BA1187" s="28"/>
      <c r="BB1187" s="28"/>
      <c r="BC1187" s="28"/>
      <c r="BD1187" s="28"/>
      <c r="BE1187" s="28"/>
    </row>
    <row r="1188" spans="1:57" s="23" customFormat="1" ht="14.25">
      <c r="A1188" s="28"/>
      <c r="B1188" s="28"/>
      <c r="C1188" s="28"/>
      <c r="D1188" s="28"/>
      <c r="E1188" s="28"/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8"/>
      <c r="Q1188" s="38"/>
      <c r="R1188" s="28"/>
      <c r="S1188" s="28"/>
      <c r="T1188" s="28"/>
      <c r="U1188" s="28"/>
      <c r="V1188" s="28"/>
      <c r="W1188" s="28"/>
      <c r="X1188" s="28"/>
      <c r="Y1188" s="28"/>
      <c r="Z1188" s="28"/>
      <c r="AA1188" s="28"/>
      <c r="AB1188" s="28"/>
      <c r="AC1188" s="28"/>
      <c r="AD1188" s="28"/>
      <c r="AE1188" s="28"/>
      <c r="AF1188" s="28"/>
      <c r="AG1188" s="28"/>
      <c r="AH1188" s="28"/>
      <c r="AI1188" s="28"/>
      <c r="AJ1188" s="28"/>
      <c r="AK1188" s="28"/>
      <c r="AL1188" s="28"/>
      <c r="AM1188" s="28"/>
      <c r="AN1188" s="28"/>
      <c r="AO1188" s="28"/>
      <c r="AP1188" s="28"/>
      <c r="AQ1188" s="28"/>
      <c r="AR1188" s="28"/>
      <c r="AS1188" s="28"/>
      <c r="AT1188" s="28"/>
      <c r="AU1188" s="28"/>
      <c r="AV1188" s="28"/>
      <c r="AW1188" s="28"/>
      <c r="AX1188" s="28"/>
      <c r="AY1188" s="28"/>
      <c r="AZ1188" s="28"/>
      <c r="BA1188" s="28"/>
      <c r="BB1188" s="28"/>
      <c r="BC1188" s="28"/>
      <c r="BD1188" s="28"/>
      <c r="BE1188" s="28"/>
    </row>
    <row r="1189" spans="1:57" s="23" customFormat="1" ht="14.25">
      <c r="A1189" s="28"/>
      <c r="B1189" s="28"/>
      <c r="C1189" s="28"/>
      <c r="D1189" s="28"/>
      <c r="E1189" s="28"/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  <c r="P1189" s="28"/>
      <c r="Q1189" s="38"/>
      <c r="R1189" s="28"/>
      <c r="S1189" s="28"/>
      <c r="T1189" s="28"/>
      <c r="U1189" s="28"/>
      <c r="V1189" s="28"/>
      <c r="W1189" s="28"/>
      <c r="X1189" s="28"/>
      <c r="Y1189" s="28"/>
      <c r="Z1189" s="28"/>
      <c r="AA1189" s="28"/>
      <c r="AB1189" s="28"/>
      <c r="AC1189" s="28"/>
      <c r="AD1189" s="28"/>
      <c r="AE1189" s="28"/>
      <c r="AF1189" s="28"/>
      <c r="AG1189" s="28"/>
      <c r="AH1189" s="28"/>
      <c r="AI1189" s="28"/>
      <c r="AJ1189" s="28"/>
      <c r="AK1189" s="28"/>
      <c r="AL1189" s="28"/>
      <c r="AM1189" s="28"/>
      <c r="AN1189" s="28"/>
      <c r="AO1189" s="28"/>
      <c r="AP1189" s="28"/>
      <c r="AQ1189" s="28"/>
      <c r="AR1189" s="28"/>
      <c r="AS1189" s="28"/>
      <c r="AT1189" s="28"/>
      <c r="AU1189" s="28"/>
      <c r="AV1189" s="28"/>
      <c r="AW1189" s="28"/>
      <c r="AX1189" s="28"/>
      <c r="AY1189" s="28"/>
      <c r="AZ1189" s="28"/>
      <c r="BA1189" s="28"/>
      <c r="BB1189" s="28"/>
      <c r="BC1189" s="28"/>
      <c r="BD1189" s="28"/>
      <c r="BE1189" s="28"/>
    </row>
    <row r="1190" spans="1:57" s="23" customFormat="1" ht="14.25">
      <c r="A1190" s="28"/>
      <c r="B1190" s="28"/>
      <c r="C1190" s="28"/>
      <c r="D1190" s="28"/>
      <c r="E1190" s="28"/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  <c r="P1190" s="28"/>
      <c r="Q1190" s="38"/>
      <c r="R1190" s="28"/>
      <c r="S1190" s="28"/>
      <c r="T1190" s="28"/>
      <c r="U1190" s="28"/>
      <c r="V1190" s="28"/>
      <c r="W1190" s="28"/>
      <c r="X1190" s="28"/>
      <c r="Y1190" s="28"/>
      <c r="Z1190" s="28"/>
      <c r="AA1190" s="28"/>
      <c r="AB1190" s="28"/>
      <c r="AC1190" s="28"/>
      <c r="AD1190" s="28"/>
      <c r="AE1190" s="28"/>
      <c r="AF1190" s="28"/>
      <c r="AG1190" s="28"/>
      <c r="AH1190" s="28"/>
      <c r="AI1190" s="28"/>
      <c r="AJ1190" s="28"/>
      <c r="AK1190" s="28"/>
      <c r="AL1190" s="28"/>
      <c r="AM1190" s="28"/>
      <c r="AN1190" s="28"/>
      <c r="AO1190" s="28"/>
      <c r="AP1190" s="28"/>
      <c r="AQ1190" s="28"/>
      <c r="AR1190" s="28"/>
      <c r="AS1190" s="28"/>
      <c r="AT1190" s="28"/>
      <c r="AU1190" s="28"/>
      <c r="AV1190" s="28"/>
      <c r="AW1190" s="28"/>
      <c r="AX1190" s="28"/>
      <c r="AY1190" s="28"/>
      <c r="AZ1190" s="28"/>
      <c r="BA1190" s="28"/>
      <c r="BB1190" s="28"/>
      <c r="BC1190" s="28"/>
      <c r="BD1190" s="28"/>
      <c r="BE1190" s="28"/>
    </row>
    <row r="1191" spans="1:57" s="23" customFormat="1" ht="14.25">
      <c r="A1191" s="28"/>
      <c r="B1191" s="28"/>
      <c r="C1191" s="28"/>
      <c r="D1191" s="28"/>
      <c r="E1191" s="28"/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P1191" s="28"/>
      <c r="Q1191" s="38"/>
      <c r="R1191" s="28"/>
      <c r="S1191" s="28"/>
      <c r="T1191" s="28"/>
      <c r="U1191" s="28"/>
      <c r="V1191" s="28"/>
      <c r="W1191" s="28"/>
      <c r="X1191" s="28"/>
      <c r="Y1191" s="28"/>
      <c r="Z1191" s="28"/>
      <c r="AA1191" s="28"/>
      <c r="AB1191" s="28"/>
      <c r="AC1191" s="28"/>
      <c r="AD1191" s="28"/>
      <c r="AE1191" s="28"/>
      <c r="AF1191" s="28"/>
      <c r="AG1191" s="28"/>
      <c r="AH1191" s="28"/>
      <c r="AI1191" s="28"/>
      <c r="AJ1191" s="28"/>
      <c r="AK1191" s="28"/>
      <c r="AL1191" s="28"/>
      <c r="AM1191" s="28"/>
      <c r="AN1191" s="28"/>
      <c r="AO1191" s="28"/>
      <c r="AP1191" s="28"/>
      <c r="AQ1191" s="28"/>
      <c r="AR1191" s="28"/>
      <c r="AS1191" s="28"/>
      <c r="AT1191" s="28"/>
      <c r="AU1191" s="28"/>
      <c r="AV1191" s="28"/>
      <c r="AW1191" s="28"/>
      <c r="AX1191" s="28"/>
      <c r="AY1191" s="28"/>
      <c r="AZ1191" s="28"/>
      <c r="BA1191" s="28"/>
      <c r="BB1191" s="28"/>
      <c r="BC1191" s="28"/>
      <c r="BD1191" s="28"/>
      <c r="BE1191" s="28"/>
    </row>
    <row r="1192" spans="1:57" s="23" customFormat="1" ht="14.25">
      <c r="A1192" s="28"/>
      <c r="B1192" s="28"/>
      <c r="C1192" s="28"/>
      <c r="D1192" s="28"/>
      <c r="E1192" s="28"/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8"/>
      <c r="Q1192" s="38"/>
      <c r="R1192" s="28"/>
      <c r="S1192" s="28"/>
      <c r="T1192" s="28"/>
      <c r="U1192" s="28"/>
      <c r="V1192" s="28"/>
      <c r="W1192" s="28"/>
      <c r="X1192" s="28"/>
      <c r="Y1192" s="28"/>
      <c r="Z1192" s="28"/>
      <c r="AA1192" s="28"/>
      <c r="AB1192" s="28"/>
      <c r="AC1192" s="28"/>
      <c r="AD1192" s="28"/>
      <c r="AE1192" s="28"/>
      <c r="AF1192" s="28"/>
      <c r="AG1192" s="28"/>
      <c r="AH1192" s="28"/>
      <c r="AI1192" s="28"/>
      <c r="AJ1192" s="28"/>
      <c r="AK1192" s="28"/>
      <c r="AL1192" s="28"/>
      <c r="AM1192" s="28"/>
      <c r="AN1192" s="28"/>
      <c r="AO1192" s="28"/>
      <c r="AP1192" s="28"/>
      <c r="AQ1192" s="28"/>
      <c r="AR1192" s="28"/>
      <c r="AS1192" s="28"/>
      <c r="AT1192" s="28"/>
      <c r="AU1192" s="28"/>
      <c r="AV1192" s="28"/>
      <c r="AW1192" s="28"/>
      <c r="AX1192" s="28"/>
      <c r="AY1192" s="28"/>
      <c r="AZ1192" s="28"/>
      <c r="BA1192" s="28"/>
      <c r="BB1192" s="28"/>
      <c r="BC1192" s="28"/>
      <c r="BD1192" s="28"/>
      <c r="BE1192" s="28"/>
    </row>
    <row r="1193" spans="1:57" s="23" customFormat="1" ht="14.25">
      <c r="A1193" s="28"/>
      <c r="B1193" s="28"/>
      <c r="C1193" s="28"/>
      <c r="D1193" s="28"/>
      <c r="E1193" s="28"/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38"/>
      <c r="R1193" s="28"/>
      <c r="S1193" s="28"/>
      <c r="T1193" s="28"/>
      <c r="U1193" s="28"/>
      <c r="V1193" s="28"/>
      <c r="W1193" s="28"/>
      <c r="X1193" s="28"/>
      <c r="Y1193" s="28"/>
      <c r="Z1193" s="28"/>
      <c r="AA1193" s="28"/>
      <c r="AB1193" s="28"/>
      <c r="AC1193" s="28"/>
      <c r="AD1193" s="28"/>
      <c r="AE1193" s="28"/>
      <c r="AF1193" s="28"/>
      <c r="AG1193" s="28"/>
      <c r="AH1193" s="28"/>
      <c r="AI1193" s="28"/>
      <c r="AJ1193" s="28"/>
      <c r="AK1193" s="28"/>
      <c r="AL1193" s="28"/>
      <c r="AM1193" s="28"/>
      <c r="AN1193" s="28"/>
      <c r="AO1193" s="28"/>
      <c r="AP1193" s="28"/>
      <c r="AQ1193" s="28"/>
      <c r="AR1193" s="28"/>
      <c r="AS1193" s="28"/>
      <c r="AT1193" s="28"/>
      <c r="AU1193" s="28"/>
      <c r="AV1193" s="28"/>
      <c r="AW1193" s="28"/>
      <c r="AX1193" s="28"/>
      <c r="AY1193" s="28"/>
      <c r="AZ1193" s="28"/>
      <c r="BA1193" s="28"/>
      <c r="BB1193" s="28"/>
      <c r="BC1193" s="28"/>
      <c r="BD1193" s="28"/>
      <c r="BE1193" s="28"/>
    </row>
    <row r="1194" spans="1:57" s="23" customFormat="1" ht="14.25">
      <c r="A1194" s="28"/>
      <c r="B1194" s="28"/>
      <c r="C1194" s="28"/>
      <c r="D1194" s="28"/>
      <c r="E1194" s="28"/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P1194" s="28"/>
      <c r="Q1194" s="38"/>
      <c r="R1194" s="28"/>
      <c r="S1194" s="28"/>
      <c r="T1194" s="28"/>
      <c r="U1194" s="28"/>
      <c r="V1194" s="28"/>
      <c r="W1194" s="28"/>
      <c r="X1194" s="28"/>
      <c r="Y1194" s="28"/>
      <c r="Z1194" s="28"/>
      <c r="AA1194" s="28"/>
      <c r="AB1194" s="28"/>
      <c r="AC1194" s="28"/>
      <c r="AD1194" s="28"/>
      <c r="AE1194" s="28"/>
      <c r="AF1194" s="28"/>
      <c r="AG1194" s="28"/>
      <c r="AH1194" s="28"/>
      <c r="AI1194" s="28"/>
      <c r="AJ1194" s="28"/>
      <c r="AK1194" s="28"/>
      <c r="AL1194" s="28"/>
      <c r="AM1194" s="28"/>
      <c r="AN1194" s="28"/>
      <c r="AO1194" s="28"/>
      <c r="AP1194" s="28"/>
      <c r="AQ1194" s="28"/>
      <c r="AR1194" s="28"/>
      <c r="AS1194" s="28"/>
      <c r="AT1194" s="28"/>
      <c r="AU1194" s="28"/>
      <c r="AV1194" s="28"/>
      <c r="AW1194" s="28"/>
      <c r="AX1194" s="28"/>
      <c r="AY1194" s="28"/>
      <c r="AZ1194" s="28"/>
      <c r="BA1194" s="28"/>
      <c r="BB1194" s="28"/>
      <c r="BC1194" s="28"/>
      <c r="BD1194" s="28"/>
      <c r="BE1194" s="28"/>
    </row>
    <row r="1195" spans="1:57" s="23" customFormat="1" ht="14.25">
      <c r="A1195" s="28"/>
      <c r="B1195" s="28"/>
      <c r="C1195" s="28"/>
      <c r="D1195" s="28"/>
      <c r="E1195" s="28"/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38"/>
      <c r="R1195" s="28"/>
      <c r="S1195" s="28"/>
      <c r="T1195" s="28"/>
      <c r="U1195" s="28"/>
      <c r="V1195" s="28"/>
      <c r="W1195" s="28"/>
      <c r="X1195" s="28"/>
      <c r="Y1195" s="28"/>
      <c r="Z1195" s="28"/>
      <c r="AA1195" s="28"/>
      <c r="AB1195" s="28"/>
      <c r="AC1195" s="28"/>
      <c r="AD1195" s="28"/>
      <c r="AE1195" s="28"/>
      <c r="AF1195" s="28"/>
      <c r="AG1195" s="28"/>
      <c r="AH1195" s="28"/>
      <c r="AI1195" s="28"/>
      <c r="AJ1195" s="28"/>
      <c r="AK1195" s="28"/>
      <c r="AL1195" s="28"/>
      <c r="AM1195" s="28"/>
      <c r="AN1195" s="28"/>
      <c r="AO1195" s="28"/>
      <c r="AP1195" s="28"/>
      <c r="AQ1195" s="28"/>
      <c r="AR1195" s="28"/>
      <c r="AS1195" s="28"/>
      <c r="AT1195" s="28"/>
      <c r="AU1195" s="28"/>
      <c r="AV1195" s="28"/>
      <c r="AW1195" s="28"/>
      <c r="AX1195" s="28"/>
      <c r="AY1195" s="28"/>
      <c r="AZ1195" s="28"/>
      <c r="BA1195" s="28"/>
      <c r="BB1195" s="28"/>
      <c r="BC1195" s="28"/>
      <c r="BD1195" s="28"/>
      <c r="BE1195" s="28"/>
    </row>
    <row r="1196" spans="1:57" s="23" customFormat="1" ht="14.25">
      <c r="A1196" s="28"/>
      <c r="B1196" s="28"/>
      <c r="C1196" s="28"/>
      <c r="D1196" s="28"/>
      <c r="E1196" s="28"/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8"/>
      <c r="Q1196" s="38"/>
      <c r="R1196" s="28"/>
      <c r="S1196" s="28"/>
      <c r="T1196" s="28"/>
      <c r="U1196" s="28"/>
      <c r="V1196" s="28"/>
      <c r="W1196" s="28"/>
      <c r="X1196" s="28"/>
      <c r="Y1196" s="28"/>
      <c r="Z1196" s="28"/>
      <c r="AA1196" s="28"/>
      <c r="AB1196" s="28"/>
      <c r="AC1196" s="28"/>
      <c r="AD1196" s="28"/>
      <c r="AE1196" s="28"/>
      <c r="AF1196" s="28"/>
      <c r="AG1196" s="28"/>
      <c r="AH1196" s="28"/>
      <c r="AI1196" s="28"/>
      <c r="AJ1196" s="28"/>
      <c r="AK1196" s="28"/>
      <c r="AL1196" s="28"/>
      <c r="AM1196" s="28"/>
      <c r="AN1196" s="28"/>
      <c r="AO1196" s="28"/>
      <c r="AP1196" s="28"/>
      <c r="AQ1196" s="28"/>
      <c r="AR1196" s="28"/>
      <c r="AS1196" s="28"/>
      <c r="AT1196" s="28"/>
      <c r="AU1196" s="28"/>
      <c r="AV1196" s="28"/>
      <c r="AW1196" s="28"/>
      <c r="AX1196" s="28"/>
      <c r="AY1196" s="28"/>
      <c r="AZ1196" s="28"/>
      <c r="BA1196" s="28"/>
      <c r="BB1196" s="28"/>
      <c r="BC1196" s="28"/>
      <c r="BD1196" s="28"/>
      <c r="BE1196" s="28"/>
    </row>
    <row r="1197" spans="1:57" s="23" customFormat="1" ht="14.25">
      <c r="A1197" s="28"/>
      <c r="B1197" s="28"/>
      <c r="C1197" s="28"/>
      <c r="D1197" s="28"/>
      <c r="E1197" s="28"/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38"/>
      <c r="R1197" s="28"/>
      <c r="S1197" s="28"/>
      <c r="T1197" s="28"/>
      <c r="U1197" s="28"/>
      <c r="V1197" s="28"/>
      <c r="W1197" s="28"/>
      <c r="X1197" s="28"/>
      <c r="Y1197" s="28"/>
      <c r="Z1197" s="28"/>
      <c r="AA1197" s="28"/>
      <c r="AB1197" s="28"/>
      <c r="AC1197" s="28"/>
      <c r="AD1197" s="28"/>
      <c r="AE1197" s="28"/>
      <c r="AF1197" s="28"/>
      <c r="AG1197" s="28"/>
      <c r="AH1197" s="28"/>
      <c r="AI1197" s="28"/>
      <c r="AJ1197" s="28"/>
      <c r="AK1197" s="28"/>
      <c r="AL1197" s="28"/>
      <c r="AM1197" s="28"/>
      <c r="AN1197" s="28"/>
      <c r="AO1197" s="28"/>
      <c r="AP1197" s="28"/>
      <c r="AQ1197" s="28"/>
      <c r="AR1197" s="28"/>
      <c r="AS1197" s="28"/>
      <c r="AT1197" s="28"/>
      <c r="AU1197" s="28"/>
      <c r="AV1197" s="28"/>
      <c r="AW1197" s="28"/>
      <c r="AX1197" s="28"/>
      <c r="AY1197" s="28"/>
      <c r="AZ1197" s="28"/>
      <c r="BA1197" s="28"/>
      <c r="BB1197" s="28"/>
      <c r="BC1197" s="28"/>
      <c r="BD1197" s="28"/>
      <c r="BE1197" s="28"/>
    </row>
    <row r="1198" spans="1:57" s="23" customFormat="1" ht="14.25">
      <c r="A1198" s="28"/>
      <c r="B1198" s="28"/>
      <c r="C1198" s="28"/>
      <c r="D1198" s="28"/>
      <c r="E1198" s="28"/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P1198" s="28"/>
      <c r="Q1198" s="38"/>
      <c r="R1198" s="28"/>
      <c r="S1198" s="28"/>
      <c r="T1198" s="28"/>
      <c r="U1198" s="28"/>
      <c r="V1198" s="28"/>
      <c r="W1198" s="28"/>
      <c r="X1198" s="28"/>
      <c r="Y1198" s="28"/>
      <c r="Z1198" s="28"/>
      <c r="AA1198" s="28"/>
      <c r="AB1198" s="28"/>
      <c r="AC1198" s="28"/>
      <c r="AD1198" s="28"/>
      <c r="AE1198" s="28"/>
      <c r="AF1198" s="28"/>
      <c r="AG1198" s="28"/>
      <c r="AH1198" s="28"/>
      <c r="AI1198" s="28"/>
      <c r="AJ1198" s="28"/>
      <c r="AK1198" s="28"/>
      <c r="AL1198" s="28"/>
      <c r="AM1198" s="28"/>
      <c r="AN1198" s="28"/>
      <c r="AO1198" s="28"/>
      <c r="AP1198" s="28"/>
      <c r="AQ1198" s="28"/>
      <c r="AR1198" s="28"/>
      <c r="AS1198" s="28"/>
      <c r="AT1198" s="28"/>
      <c r="AU1198" s="28"/>
      <c r="AV1198" s="28"/>
      <c r="AW1198" s="28"/>
      <c r="AX1198" s="28"/>
      <c r="AY1198" s="28"/>
      <c r="AZ1198" s="28"/>
      <c r="BA1198" s="28"/>
      <c r="BB1198" s="28"/>
      <c r="BC1198" s="28"/>
      <c r="BD1198" s="28"/>
      <c r="BE1198" s="28"/>
    </row>
    <row r="1199" spans="1:57" s="23" customFormat="1" ht="14.25">
      <c r="A1199" s="28"/>
      <c r="B1199" s="28"/>
      <c r="C1199" s="28"/>
      <c r="D1199" s="28"/>
      <c r="E1199" s="28"/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  <c r="P1199" s="28"/>
      <c r="Q1199" s="38"/>
      <c r="R1199" s="28"/>
      <c r="S1199" s="28"/>
      <c r="T1199" s="28"/>
      <c r="U1199" s="28"/>
      <c r="V1199" s="28"/>
      <c r="W1199" s="28"/>
      <c r="X1199" s="28"/>
      <c r="Y1199" s="28"/>
      <c r="Z1199" s="28"/>
      <c r="AA1199" s="28"/>
      <c r="AB1199" s="28"/>
      <c r="AC1199" s="28"/>
      <c r="AD1199" s="28"/>
      <c r="AE1199" s="28"/>
      <c r="AF1199" s="28"/>
      <c r="AG1199" s="28"/>
      <c r="AH1199" s="28"/>
      <c r="AI1199" s="28"/>
      <c r="AJ1199" s="28"/>
      <c r="AK1199" s="28"/>
      <c r="AL1199" s="28"/>
      <c r="AM1199" s="28"/>
      <c r="AN1199" s="28"/>
      <c r="AO1199" s="28"/>
      <c r="AP1199" s="28"/>
      <c r="AQ1199" s="28"/>
      <c r="AR1199" s="28"/>
      <c r="AS1199" s="28"/>
      <c r="AT1199" s="28"/>
      <c r="AU1199" s="28"/>
      <c r="AV1199" s="28"/>
      <c r="AW1199" s="28"/>
      <c r="AX1199" s="28"/>
      <c r="AY1199" s="28"/>
      <c r="AZ1199" s="28"/>
      <c r="BA1199" s="28"/>
      <c r="BB1199" s="28"/>
      <c r="BC1199" s="28"/>
      <c r="BD1199" s="28"/>
      <c r="BE1199" s="28"/>
    </row>
    <row r="1200" spans="1:57" s="23" customFormat="1" ht="14.25">
      <c r="A1200" s="28"/>
      <c r="B1200" s="28"/>
      <c r="C1200" s="28"/>
      <c r="D1200" s="28"/>
      <c r="E1200" s="28"/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P1200" s="28"/>
      <c r="Q1200" s="38"/>
      <c r="R1200" s="28"/>
      <c r="S1200" s="28"/>
      <c r="T1200" s="28"/>
      <c r="U1200" s="28"/>
      <c r="V1200" s="28"/>
      <c r="W1200" s="28"/>
      <c r="X1200" s="28"/>
      <c r="Y1200" s="28"/>
      <c r="Z1200" s="28"/>
      <c r="AA1200" s="28"/>
      <c r="AB1200" s="28"/>
      <c r="AC1200" s="28"/>
      <c r="AD1200" s="28"/>
      <c r="AE1200" s="28"/>
      <c r="AF1200" s="28"/>
      <c r="AG1200" s="28"/>
      <c r="AH1200" s="28"/>
      <c r="AI1200" s="28"/>
      <c r="AJ1200" s="28"/>
      <c r="AK1200" s="28"/>
      <c r="AL1200" s="28"/>
      <c r="AM1200" s="28"/>
      <c r="AN1200" s="28"/>
      <c r="AO1200" s="28"/>
      <c r="AP1200" s="28"/>
      <c r="AQ1200" s="28"/>
      <c r="AR1200" s="28"/>
      <c r="AS1200" s="28"/>
      <c r="AT1200" s="28"/>
      <c r="AU1200" s="28"/>
      <c r="AV1200" s="28"/>
      <c r="AW1200" s="28"/>
      <c r="AX1200" s="28"/>
      <c r="AY1200" s="28"/>
      <c r="AZ1200" s="28"/>
      <c r="BA1200" s="28"/>
      <c r="BB1200" s="28"/>
      <c r="BC1200" s="28"/>
      <c r="BD1200" s="28"/>
      <c r="BE1200" s="28"/>
    </row>
    <row r="1201" spans="1:57" s="23" customFormat="1" ht="14.25">
      <c r="A1201" s="28"/>
      <c r="B1201" s="28"/>
      <c r="C1201" s="28"/>
      <c r="D1201" s="28"/>
      <c r="E1201" s="28"/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  <c r="P1201" s="28"/>
      <c r="Q1201" s="38"/>
      <c r="R1201" s="28"/>
      <c r="S1201" s="28"/>
      <c r="T1201" s="28"/>
      <c r="U1201" s="28"/>
      <c r="V1201" s="28"/>
      <c r="W1201" s="28"/>
      <c r="X1201" s="28"/>
      <c r="Y1201" s="28"/>
      <c r="Z1201" s="28"/>
      <c r="AA1201" s="28"/>
      <c r="AB1201" s="28"/>
      <c r="AC1201" s="28"/>
      <c r="AD1201" s="28"/>
      <c r="AE1201" s="28"/>
      <c r="AF1201" s="28"/>
      <c r="AG1201" s="28"/>
      <c r="AH1201" s="28"/>
      <c r="AI1201" s="28"/>
      <c r="AJ1201" s="28"/>
      <c r="AK1201" s="28"/>
      <c r="AL1201" s="28"/>
      <c r="AM1201" s="28"/>
      <c r="AN1201" s="28"/>
      <c r="AO1201" s="28"/>
      <c r="AP1201" s="28"/>
      <c r="AQ1201" s="28"/>
      <c r="AR1201" s="28"/>
      <c r="AS1201" s="28"/>
      <c r="AT1201" s="28"/>
      <c r="AU1201" s="28"/>
      <c r="AV1201" s="28"/>
      <c r="AW1201" s="28"/>
      <c r="AX1201" s="28"/>
      <c r="AY1201" s="28"/>
      <c r="AZ1201" s="28"/>
      <c r="BA1201" s="28"/>
      <c r="BB1201" s="28"/>
      <c r="BC1201" s="28"/>
      <c r="BD1201" s="28"/>
      <c r="BE1201" s="28"/>
    </row>
    <row r="1202" spans="1:57" s="23" customFormat="1" ht="14.25">
      <c r="A1202" s="28"/>
      <c r="B1202" s="28"/>
      <c r="C1202" s="28"/>
      <c r="D1202" s="28"/>
      <c r="E1202" s="28"/>
      <c r="F1202" s="28"/>
      <c r="G1202" s="28"/>
      <c r="H1202" s="28"/>
      <c r="I1202" s="28"/>
      <c r="J1202" s="28"/>
      <c r="K1202" s="28"/>
      <c r="L1202" s="28"/>
      <c r="M1202" s="28"/>
      <c r="N1202" s="28"/>
      <c r="O1202" s="28"/>
      <c r="P1202" s="28"/>
      <c r="Q1202" s="38"/>
      <c r="R1202" s="28"/>
      <c r="S1202" s="28"/>
      <c r="T1202" s="28"/>
      <c r="U1202" s="28"/>
      <c r="V1202" s="28"/>
      <c r="W1202" s="28"/>
      <c r="X1202" s="28"/>
      <c r="Y1202" s="28"/>
      <c r="Z1202" s="28"/>
      <c r="AA1202" s="28"/>
      <c r="AB1202" s="28"/>
      <c r="AC1202" s="28"/>
      <c r="AD1202" s="28"/>
      <c r="AE1202" s="28"/>
      <c r="AF1202" s="28"/>
      <c r="AG1202" s="28"/>
      <c r="AH1202" s="28"/>
      <c r="AI1202" s="28"/>
      <c r="AJ1202" s="28"/>
      <c r="AK1202" s="28"/>
      <c r="AL1202" s="28"/>
      <c r="AM1202" s="28"/>
      <c r="AN1202" s="28"/>
      <c r="AO1202" s="28"/>
      <c r="AP1202" s="28"/>
      <c r="AQ1202" s="28"/>
      <c r="AR1202" s="28"/>
      <c r="AS1202" s="28"/>
      <c r="AT1202" s="28"/>
      <c r="AU1202" s="28"/>
      <c r="AV1202" s="28"/>
      <c r="AW1202" s="28"/>
      <c r="AX1202" s="28"/>
      <c r="AY1202" s="28"/>
      <c r="AZ1202" s="28"/>
      <c r="BA1202" s="28"/>
      <c r="BB1202" s="28"/>
      <c r="BC1202" s="28"/>
      <c r="BD1202" s="28"/>
      <c r="BE1202" s="28"/>
    </row>
    <row r="1203" spans="1:57" s="23" customFormat="1" ht="14.25">
      <c r="A1203" s="28"/>
      <c r="B1203" s="28"/>
      <c r="C1203" s="28"/>
      <c r="D1203" s="28"/>
      <c r="E1203" s="28"/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  <c r="P1203" s="28"/>
      <c r="Q1203" s="38"/>
      <c r="R1203" s="28"/>
      <c r="S1203" s="28"/>
      <c r="T1203" s="28"/>
      <c r="U1203" s="28"/>
      <c r="V1203" s="28"/>
      <c r="W1203" s="28"/>
      <c r="X1203" s="28"/>
      <c r="Y1203" s="28"/>
      <c r="Z1203" s="28"/>
      <c r="AA1203" s="28"/>
      <c r="AB1203" s="28"/>
      <c r="AC1203" s="28"/>
      <c r="AD1203" s="28"/>
      <c r="AE1203" s="28"/>
      <c r="AF1203" s="28"/>
      <c r="AG1203" s="28"/>
      <c r="AH1203" s="28"/>
      <c r="AI1203" s="28"/>
      <c r="AJ1203" s="28"/>
      <c r="AK1203" s="28"/>
      <c r="AL1203" s="28"/>
      <c r="AM1203" s="28"/>
      <c r="AN1203" s="28"/>
      <c r="AO1203" s="28"/>
      <c r="AP1203" s="28"/>
      <c r="AQ1203" s="28"/>
      <c r="AR1203" s="28"/>
      <c r="AS1203" s="28"/>
      <c r="AT1203" s="28"/>
      <c r="AU1203" s="28"/>
      <c r="AV1203" s="28"/>
      <c r="AW1203" s="28"/>
      <c r="AX1203" s="28"/>
      <c r="AY1203" s="28"/>
      <c r="AZ1203" s="28"/>
      <c r="BA1203" s="28"/>
      <c r="BB1203" s="28"/>
      <c r="BC1203" s="28"/>
      <c r="BD1203" s="28"/>
      <c r="BE1203" s="28"/>
    </row>
    <row r="1204" spans="1:57" s="23" customFormat="1" ht="14.25">
      <c r="A1204" s="28"/>
      <c r="B1204" s="28"/>
      <c r="C1204" s="28"/>
      <c r="D1204" s="28"/>
      <c r="E1204" s="28"/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  <c r="P1204" s="28"/>
      <c r="Q1204" s="38"/>
      <c r="R1204" s="28"/>
      <c r="S1204" s="28"/>
      <c r="T1204" s="28"/>
      <c r="U1204" s="28"/>
      <c r="V1204" s="28"/>
      <c r="W1204" s="28"/>
      <c r="X1204" s="28"/>
      <c r="Y1204" s="28"/>
      <c r="Z1204" s="28"/>
      <c r="AA1204" s="28"/>
      <c r="AB1204" s="28"/>
      <c r="AC1204" s="28"/>
      <c r="AD1204" s="28"/>
      <c r="AE1204" s="28"/>
      <c r="AF1204" s="28"/>
      <c r="AG1204" s="28"/>
      <c r="AH1204" s="28"/>
      <c r="AI1204" s="28"/>
      <c r="AJ1204" s="28"/>
      <c r="AK1204" s="28"/>
      <c r="AL1204" s="28"/>
      <c r="AM1204" s="28"/>
      <c r="AN1204" s="28"/>
      <c r="AO1204" s="28"/>
      <c r="AP1204" s="28"/>
      <c r="AQ1204" s="28"/>
      <c r="AR1204" s="28"/>
      <c r="AS1204" s="28"/>
      <c r="AT1204" s="28"/>
      <c r="AU1204" s="28"/>
      <c r="AV1204" s="28"/>
      <c r="AW1204" s="28"/>
      <c r="AX1204" s="28"/>
      <c r="AY1204" s="28"/>
      <c r="AZ1204" s="28"/>
      <c r="BA1204" s="28"/>
      <c r="BB1204" s="28"/>
      <c r="BC1204" s="28"/>
      <c r="BD1204" s="28"/>
      <c r="BE1204" s="28"/>
    </row>
    <row r="1205" spans="1:57" s="23" customFormat="1" ht="14.25">
      <c r="A1205" s="28"/>
      <c r="B1205" s="28"/>
      <c r="C1205" s="28"/>
      <c r="D1205" s="28"/>
      <c r="E1205" s="28"/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  <c r="P1205" s="28"/>
      <c r="Q1205" s="38"/>
      <c r="R1205" s="28"/>
      <c r="S1205" s="28"/>
      <c r="T1205" s="28"/>
      <c r="U1205" s="28"/>
      <c r="V1205" s="28"/>
      <c r="W1205" s="28"/>
      <c r="X1205" s="28"/>
      <c r="Y1205" s="28"/>
      <c r="Z1205" s="28"/>
      <c r="AA1205" s="28"/>
      <c r="AB1205" s="28"/>
      <c r="AC1205" s="28"/>
      <c r="AD1205" s="28"/>
      <c r="AE1205" s="28"/>
      <c r="AF1205" s="28"/>
      <c r="AG1205" s="28"/>
      <c r="AH1205" s="28"/>
      <c r="AI1205" s="28"/>
      <c r="AJ1205" s="28"/>
      <c r="AK1205" s="28"/>
      <c r="AL1205" s="28"/>
      <c r="AM1205" s="28"/>
      <c r="AN1205" s="28"/>
      <c r="AO1205" s="28"/>
      <c r="AP1205" s="28"/>
      <c r="AQ1205" s="28"/>
      <c r="AR1205" s="28"/>
      <c r="AS1205" s="28"/>
      <c r="AT1205" s="28"/>
      <c r="AU1205" s="28"/>
      <c r="AV1205" s="28"/>
      <c r="AW1205" s="28"/>
      <c r="AX1205" s="28"/>
      <c r="AY1205" s="28"/>
      <c r="AZ1205" s="28"/>
      <c r="BA1205" s="28"/>
      <c r="BB1205" s="28"/>
      <c r="BC1205" s="28"/>
      <c r="BD1205" s="28"/>
      <c r="BE1205" s="28"/>
    </row>
    <row r="1206" spans="1:57" s="23" customFormat="1" ht="14.25">
      <c r="A1206" s="28"/>
      <c r="B1206" s="28"/>
      <c r="C1206" s="28"/>
      <c r="D1206" s="28"/>
      <c r="E1206" s="28"/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P1206" s="28"/>
      <c r="Q1206" s="38"/>
      <c r="R1206" s="28"/>
      <c r="S1206" s="28"/>
      <c r="T1206" s="28"/>
      <c r="U1206" s="28"/>
      <c r="V1206" s="28"/>
      <c r="W1206" s="28"/>
      <c r="X1206" s="28"/>
      <c r="Y1206" s="28"/>
      <c r="Z1206" s="28"/>
      <c r="AA1206" s="28"/>
      <c r="AB1206" s="28"/>
      <c r="AC1206" s="28"/>
      <c r="AD1206" s="28"/>
      <c r="AE1206" s="28"/>
      <c r="AF1206" s="28"/>
      <c r="AG1206" s="28"/>
      <c r="AH1206" s="28"/>
      <c r="AI1206" s="28"/>
      <c r="AJ1206" s="28"/>
      <c r="AK1206" s="28"/>
      <c r="AL1206" s="28"/>
      <c r="AM1206" s="28"/>
      <c r="AN1206" s="28"/>
      <c r="AO1206" s="28"/>
      <c r="AP1206" s="28"/>
      <c r="AQ1206" s="28"/>
      <c r="AR1206" s="28"/>
      <c r="AS1206" s="28"/>
      <c r="AT1206" s="28"/>
      <c r="AU1206" s="28"/>
      <c r="AV1206" s="28"/>
      <c r="AW1206" s="28"/>
      <c r="AX1206" s="28"/>
      <c r="AY1206" s="28"/>
      <c r="AZ1206" s="28"/>
      <c r="BA1206" s="28"/>
      <c r="BB1206" s="28"/>
      <c r="BC1206" s="28"/>
      <c r="BD1206" s="28"/>
      <c r="BE1206" s="28"/>
    </row>
    <row r="1207" spans="1:57" s="23" customFormat="1" ht="14.25">
      <c r="A1207" s="28"/>
      <c r="B1207" s="28"/>
      <c r="C1207" s="28"/>
      <c r="D1207" s="28"/>
      <c r="E1207" s="28"/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  <c r="P1207" s="28"/>
      <c r="Q1207" s="38"/>
      <c r="R1207" s="28"/>
      <c r="S1207" s="28"/>
      <c r="T1207" s="28"/>
      <c r="U1207" s="28"/>
      <c r="V1207" s="28"/>
      <c r="W1207" s="28"/>
      <c r="X1207" s="28"/>
      <c r="Y1207" s="28"/>
      <c r="Z1207" s="28"/>
      <c r="AA1207" s="28"/>
      <c r="AB1207" s="28"/>
      <c r="AC1207" s="28"/>
      <c r="AD1207" s="28"/>
      <c r="AE1207" s="28"/>
      <c r="AF1207" s="28"/>
      <c r="AG1207" s="28"/>
      <c r="AH1207" s="28"/>
      <c r="AI1207" s="28"/>
      <c r="AJ1207" s="28"/>
      <c r="AK1207" s="28"/>
      <c r="AL1207" s="28"/>
      <c r="AM1207" s="28"/>
      <c r="AN1207" s="28"/>
      <c r="AO1207" s="28"/>
      <c r="AP1207" s="28"/>
      <c r="AQ1207" s="28"/>
      <c r="AR1207" s="28"/>
      <c r="AS1207" s="28"/>
      <c r="AT1207" s="28"/>
      <c r="AU1207" s="28"/>
      <c r="AV1207" s="28"/>
      <c r="AW1207" s="28"/>
      <c r="AX1207" s="28"/>
      <c r="AY1207" s="28"/>
      <c r="AZ1207" s="28"/>
      <c r="BA1207" s="28"/>
      <c r="BB1207" s="28"/>
      <c r="BC1207" s="28"/>
      <c r="BD1207" s="28"/>
      <c r="BE1207" s="28"/>
    </row>
    <row r="1208" spans="1:57" s="23" customFormat="1" ht="14.25">
      <c r="A1208" s="28"/>
      <c r="B1208" s="28"/>
      <c r="C1208" s="28"/>
      <c r="D1208" s="28"/>
      <c r="E1208" s="28"/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P1208" s="28"/>
      <c r="Q1208" s="38"/>
      <c r="R1208" s="28"/>
      <c r="S1208" s="28"/>
      <c r="T1208" s="28"/>
      <c r="U1208" s="28"/>
      <c r="V1208" s="28"/>
      <c r="W1208" s="28"/>
      <c r="X1208" s="28"/>
      <c r="Y1208" s="28"/>
      <c r="Z1208" s="28"/>
      <c r="AA1208" s="28"/>
      <c r="AB1208" s="28"/>
      <c r="AC1208" s="28"/>
      <c r="AD1208" s="28"/>
      <c r="AE1208" s="28"/>
      <c r="AF1208" s="28"/>
      <c r="AG1208" s="28"/>
      <c r="AH1208" s="28"/>
      <c r="AI1208" s="28"/>
      <c r="AJ1208" s="28"/>
      <c r="AK1208" s="28"/>
      <c r="AL1208" s="28"/>
      <c r="AM1208" s="28"/>
      <c r="AN1208" s="28"/>
      <c r="AO1208" s="28"/>
      <c r="AP1208" s="28"/>
      <c r="AQ1208" s="28"/>
      <c r="AR1208" s="28"/>
      <c r="AS1208" s="28"/>
      <c r="AT1208" s="28"/>
      <c r="AU1208" s="28"/>
      <c r="AV1208" s="28"/>
      <c r="AW1208" s="28"/>
      <c r="AX1208" s="28"/>
      <c r="AY1208" s="28"/>
      <c r="AZ1208" s="28"/>
      <c r="BA1208" s="28"/>
      <c r="BB1208" s="28"/>
      <c r="BC1208" s="28"/>
      <c r="BD1208" s="28"/>
      <c r="BE1208" s="28"/>
    </row>
    <row r="1209" spans="1:57" s="23" customFormat="1" ht="14.25">
      <c r="A1209" s="28"/>
      <c r="B1209" s="28"/>
      <c r="C1209" s="28"/>
      <c r="D1209" s="28"/>
      <c r="E1209" s="28"/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28"/>
      <c r="Q1209" s="38"/>
      <c r="R1209" s="28"/>
      <c r="S1209" s="28"/>
      <c r="T1209" s="28"/>
      <c r="U1209" s="28"/>
      <c r="V1209" s="28"/>
      <c r="W1209" s="28"/>
      <c r="X1209" s="28"/>
      <c r="Y1209" s="28"/>
      <c r="Z1209" s="28"/>
      <c r="AA1209" s="28"/>
      <c r="AB1209" s="28"/>
      <c r="AC1209" s="28"/>
      <c r="AD1209" s="28"/>
      <c r="AE1209" s="28"/>
      <c r="AF1209" s="28"/>
      <c r="AG1209" s="28"/>
      <c r="AH1209" s="28"/>
      <c r="AI1209" s="28"/>
      <c r="AJ1209" s="28"/>
      <c r="AK1209" s="28"/>
      <c r="AL1209" s="28"/>
      <c r="AM1209" s="28"/>
      <c r="AN1209" s="28"/>
      <c r="AO1209" s="28"/>
      <c r="AP1209" s="28"/>
      <c r="AQ1209" s="28"/>
      <c r="AR1209" s="28"/>
      <c r="AS1209" s="28"/>
      <c r="AT1209" s="28"/>
      <c r="AU1209" s="28"/>
      <c r="AV1209" s="28"/>
      <c r="AW1209" s="28"/>
      <c r="AX1209" s="28"/>
      <c r="AY1209" s="28"/>
      <c r="AZ1209" s="28"/>
      <c r="BA1209" s="28"/>
      <c r="BB1209" s="28"/>
      <c r="BC1209" s="28"/>
      <c r="BD1209" s="28"/>
      <c r="BE1209" s="28"/>
    </row>
    <row r="1210" spans="1:57" s="23" customFormat="1" ht="14.25">
      <c r="A1210" s="28"/>
      <c r="B1210" s="28"/>
      <c r="C1210" s="28"/>
      <c r="D1210" s="28"/>
      <c r="E1210" s="28"/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P1210" s="28"/>
      <c r="Q1210" s="38"/>
      <c r="R1210" s="28"/>
      <c r="S1210" s="28"/>
      <c r="T1210" s="28"/>
      <c r="U1210" s="28"/>
      <c r="V1210" s="28"/>
      <c r="W1210" s="28"/>
      <c r="X1210" s="28"/>
      <c r="Y1210" s="28"/>
      <c r="Z1210" s="28"/>
      <c r="AA1210" s="28"/>
      <c r="AB1210" s="28"/>
      <c r="AC1210" s="28"/>
      <c r="AD1210" s="28"/>
      <c r="AE1210" s="28"/>
      <c r="AF1210" s="28"/>
      <c r="AG1210" s="28"/>
      <c r="AH1210" s="28"/>
      <c r="AI1210" s="28"/>
      <c r="AJ1210" s="28"/>
      <c r="AK1210" s="28"/>
      <c r="AL1210" s="28"/>
      <c r="AM1210" s="28"/>
      <c r="AN1210" s="28"/>
      <c r="AO1210" s="28"/>
      <c r="AP1210" s="28"/>
      <c r="AQ1210" s="28"/>
      <c r="AR1210" s="28"/>
      <c r="AS1210" s="28"/>
      <c r="AT1210" s="28"/>
      <c r="AU1210" s="28"/>
      <c r="AV1210" s="28"/>
      <c r="AW1210" s="28"/>
      <c r="AX1210" s="28"/>
      <c r="AY1210" s="28"/>
      <c r="AZ1210" s="28"/>
      <c r="BA1210" s="28"/>
      <c r="BB1210" s="28"/>
      <c r="BC1210" s="28"/>
      <c r="BD1210" s="28"/>
      <c r="BE1210" s="28"/>
    </row>
    <row r="1211" spans="1:57" s="23" customFormat="1" ht="14.25">
      <c r="A1211" s="28"/>
      <c r="B1211" s="28"/>
      <c r="C1211" s="28"/>
      <c r="D1211" s="28"/>
      <c r="E1211" s="28"/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38"/>
      <c r="R1211" s="28"/>
      <c r="S1211" s="28"/>
      <c r="T1211" s="28"/>
      <c r="U1211" s="28"/>
      <c r="V1211" s="28"/>
      <c r="W1211" s="28"/>
      <c r="X1211" s="28"/>
      <c r="Y1211" s="28"/>
      <c r="Z1211" s="28"/>
      <c r="AA1211" s="28"/>
      <c r="AB1211" s="28"/>
      <c r="AC1211" s="28"/>
      <c r="AD1211" s="28"/>
      <c r="AE1211" s="28"/>
      <c r="AF1211" s="28"/>
      <c r="AG1211" s="28"/>
      <c r="AH1211" s="28"/>
      <c r="AI1211" s="28"/>
      <c r="AJ1211" s="28"/>
      <c r="AK1211" s="28"/>
      <c r="AL1211" s="28"/>
      <c r="AM1211" s="28"/>
      <c r="AN1211" s="28"/>
      <c r="AO1211" s="28"/>
      <c r="AP1211" s="28"/>
      <c r="AQ1211" s="28"/>
      <c r="AR1211" s="28"/>
      <c r="AS1211" s="28"/>
      <c r="AT1211" s="28"/>
      <c r="AU1211" s="28"/>
      <c r="AV1211" s="28"/>
      <c r="AW1211" s="28"/>
      <c r="AX1211" s="28"/>
      <c r="AY1211" s="28"/>
      <c r="AZ1211" s="28"/>
      <c r="BA1211" s="28"/>
      <c r="BB1211" s="28"/>
      <c r="BC1211" s="28"/>
      <c r="BD1211" s="28"/>
      <c r="BE1211" s="28"/>
    </row>
    <row r="1212" spans="1:57" s="23" customFormat="1" ht="14.25">
      <c r="A1212" s="28"/>
      <c r="B1212" s="28"/>
      <c r="C1212" s="28"/>
      <c r="D1212" s="28"/>
      <c r="E1212" s="28"/>
      <c r="F1212" s="28"/>
      <c r="G1212" s="28"/>
      <c r="H1212" s="28"/>
      <c r="I1212" s="28"/>
      <c r="J1212" s="28"/>
      <c r="K1212" s="28"/>
      <c r="L1212" s="28"/>
      <c r="M1212" s="28"/>
      <c r="N1212" s="28"/>
      <c r="O1212" s="28"/>
      <c r="P1212" s="28"/>
      <c r="Q1212" s="38"/>
      <c r="R1212" s="28"/>
      <c r="S1212" s="28"/>
      <c r="T1212" s="28"/>
      <c r="U1212" s="28"/>
      <c r="V1212" s="28"/>
      <c r="W1212" s="28"/>
      <c r="X1212" s="28"/>
      <c r="Y1212" s="28"/>
      <c r="Z1212" s="28"/>
      <c r="AA1212" s="28"/>
      <c r="AB1212" s="28"/>
      <c r="AC1212" s="28"/>
      <c r="AD1212" s="28"/>
      <c r="AE1212" s="28"/>
      <c r="AF1212" s="28"/>
      <c r="AG1212" s="28"/>
      <c r="AH1212" s="28"/>
      <c r="AI1212" s="28"/>
      <c r="AJ1212" s="28"/>
      <c r="AK1212" s="28"/>
      <c r="AL1212" s="28"/>
      <c r="AM1212" s="28"/>
      <c r="AN1212" s="28"/>
      <c r="AO1212" s="28"/>
      <c r="AP1212" s="28"/>
      <c r="AQ1212" s="28"/>
      <c r="AR1212" s="28"/>
      <c r="AS1212" s="28"/>
      <c r="AT1212" s="28"/>
      <c r="AU1212" s="28"/>
      <c r="AV1212" s="28"/>
      <c r="AW1212" s="28"/>
      <c r="AX1212" s="28"/>
      <c r="AY1212" s="28"/>
      <c r="AZ1212" s="28"/>
      <c r="BA1212" s="28"/>
      <c r="BB1212" s="28"/>
      <c r="BC1212" s="28"/>
      <c r="BD1212" s="28"/>
      <c r="BE1212" s="28"/>
    </row>
    <row r="1213" spans="1:57" s="23" customFormat="1" ht="14.25">
      <c r="A1213" s="28"/>
      <c r="B1213" s="28"/>
      <c r="C1213" s="28"/>
      <c r="D1213" s="28"/>
      <c r="E1213" s="28"/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28"/>
      <c r="Q1213" s="38"/>
      <c r="R1213" s="28"/>
      <c r="S1213" s="28"/>
      <c r="T1213" s="28"/>
      <c r="U1213" s="28"/>
      <c r="V1213" s="28"/>
      <c r="W1213" s="28"/>
      <c r="X1213" s="28"/>
      <c r="Y1213" s="28"/>
      <c r="Z1213" s="28"/>
      <c r="AA1213" s="28"/>
      <c r="AB1213" s="28"/>
      <c r="AC1213" s="28"/>
      <c r="AD1213" s="28"/>
      <c r="AE1213" s="28"/>
      <c r="AF1213" s="28"/>
      <c r="AG1213" s="28"/>
      <c r="AH1213" s="28"/>
      <c r="AI1213" s="28"/>
      <c r="AJ1213" s="28"/>
      <c r="AK1213" s="28"/>
      <c r="AL1213" s="28"/>
      <c r="AM1213" s="28"/>
      <c r="AN1213" s="28"/>
      <c r="AO1213" s="28"/>
      <c r="AP1213" s="28"/>
      <c r="AQ1213" s="28"/>
      <c r="AR1213" s="28"/>
      <c r="AS1213" s="28"/>
      <c r="AT1213" s="28"/>
      <c r="AU1213" s="28"/>
      <c r="AV1213" s="28"/>
      <c r="AW1213" s="28"/>
      <c r="AX1213" s="28"/>
      <c r="AY1213" s="28"/>
      <c r="AZ1213" s="28"/>
      <c r="BA1213" s="28"/>
      <c r="BB1213" s="28"/>
      <c r="BC1213" s="28"/>
      <c r="BD1213" s="28"/>
      <c r="BE1213" s="28"/>
    </row>
    <row r="1214" spans="1:57" s="23" customFormat="1" ht="14.25">
      <c r="A1214" s="28"/>
      <c r="B1214" s="28"/>
      <c r="C1214" s="28"/>
      <c r="D1214" s="28"/>
      <c r="E1214" s="28"/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P1214" s="28"/>
      <c r="Q1214" s="38"/>
      <c r="R1214" s="28"/>
      <c r="S1214" s="28"/>
      <c r="T1214" s="28"/>
      <c r="U1214" s="28"/>
      <c r="V1214" s="28"/>
      <c r="W1214" s="28"/>
      <c r="X1214" s="28"/>
      <c r="Y1214" s="28"/>
      <c r="Z1214" s="28"/>
      <c r="AA1214" s="28"/>
      <c r="AB1214" s="28"/>
      <c r="AC1214" s="28"/>
      <c r="AD1214" s="28"/>
      <c r="AE1214" s="28"/>
      <c r="AF1214" s="28"/>
      <c r="AG1214" s="28"/>
      <c r="AH1214" s="28"/>
      <c r="AI1214" s="28"/>
      <c r="AJ1214" s="28"/>
      <c r="AK1214" s="28"/>
      <c r="AL1214" s="28"/>
      <c r="AM1214" s="28"/>
      <c r="AN1214" s="28"/>
      <c r="AO1214" s="28"/>
      <c r="AP1214" s="28"/>
      <c r="AQ1214" s="28"/>
      <c r="AR1214" s="28"/>
      <c r="AS1214" s="28"/>
      <c r="AT1214" s="28"/>
      <c r="AU1214" s="28"/>
      <c r="AV1214" s="28"/>
      <c r="AW1214" s="28"/>
      <c r="AX1214" s="28"/>
      <c r="AY1214" s="28"/>
      <c r="AZ1214" s="28"/>
      <c r="BA1214" s="28"/>
      <c r="BB1214" s="28"/>
      <c r="BC1214" s="28"/>
      <c r="BD1214" s="28"/>
      <c r="BE1214" s="28"/>
    </row>
    <row r="1215" spans="1:57" s="23" customFormat="1" ht="14.25">
      <c r="A1215" s="28"/>
      <c r="B1215" s="28"/>
      <c r="C1215" s="28"/>
      <c r="D1215" s="28"/>
      <c r="E1215" s="28"/>
      <c r="F1215" s="28"/>
      <c r="G1215" s="28"/>
      <c r="H1215" s="28"/>
      <c r="I1215" s="28"/>
      <c r="J1215" s="28"/>
      <c r="K1215" s="28"/>
      <c r="L1215" s="28"/>
      <c r="M1215" s="28"/>
      <c r="N1215" s="28"/>
      <c r="O1215" s="28"/>
      <c r="P1215" s="28"/>
      <c r="Q1215" s="38"/>
      <c r="R1215" s="28"/>
      <c r="S1215" s="28"/>
      <c r="T1215" s="28"/>
      <c r="U1215" s="28"/>
      <c r="V1215" s="28"/>
      <c r="W1215" s="28"/>
      <c r="X1215" s="28"/>
      <c r="Y1215" s="28"/>
      <c r="Z1215" s="28"/>
      <c r="AA1215" s="28"/>
      <c r="AB1215" s="28"/>
      <c r="AC1215" s="28"/>
      <c r="AD1215" s="28"/>
      <c r="AE1215" s="28"/>
      <c r="AF1215" s="28"/>
      <c r="AG1215" s="28"/>
      <c r="AH1215" s="28"/>
      <c r="AI1215" s="28"/>
      <c r="AJ1215" s="28"/>
      <c r="AK1215" s="28"/>
      <c r="AL1215" s="28"/>
      <c r="AM1215" s="28"/>
      <c r="AN1215" s="28"/>
      <c r="AO1215" s="28"/>
      <c r="AP1215" s="28"/>
      <c r="AQ1215" s="28"/>
      <c r="AR1215" s="28"/>
      <c r="AS1215" s="28"/>
      <c r="AT1215" s="28"/>
      <c r="AU1215" s="28"/>
      <c r="AV1215" s="28"/>
      <c r="AW1215" s="28"/>
      <c r="AX1215" s="28"/>
      <c r="AY1215" s="28"/>
      <c r="AZ1215" s="28"/>
      <c r="BA1215" s="28"/>
      <c r="BB1215" s="28"/>
      <c r="BC1215" s="28"/>
      <c r="BD1215" s="28"/>
      <c r="BE1215" s="28"/>
    </row>
    <row r="1216" spans="1:57" s="23" customFormat="1" ht="14.25">
      <c r="A1216" s="28"/>
      <c r="B1216" s="28"/>
      <c r="C1216" s="28"/>
      <c r="D1216" s="28"/>
      <c r="E1216" s="28"/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P1216" s="28"/>
      <c r="Q1216" s="38"/>
      <c r="R1216" s="28"/>
      <c r="S1216" s="28"/>
      <c r="T1216" s="28"/>
      <c r="U1216" s="28"/>
      <c r="V1216" s="28"/>
      <c r="W1216" s="28"/>
      <c r="X1216" s="28"/>
      <c r="Y1216" s="28"/>
      <c r="Z1216" s="28"/>
      <c r="AA1216" s="28"/>
      <c r="AB1216" s="28"/>
      <c r="AC1216" s="28"/>
      <c r="AD1216" s="28"/>
      <c r="AE1216" s="28"/>
      <c r="AF1216" s="28"/>
      <c r="AG1216" s="28"/>
      <c r="AH1216" s="28"/>
      <c r="AI1216" s="28"/>
      <c r="AJ1216" s="28"/>
      <c r="AK1216" s="28"/>
      <c r="AL1216" s="28"/>
      <c r="AM1216" s="28"/>
      <c r="AN1216" s="28"/>
      <c r="AO1216" s="28"/>
      <c r="AP1216" s="28"/>
      <c r="AQ1216" s="28"/>
      <c r="AR1216" s="28"/>
      <c r="AS1216" s="28"/>
      <c r="AT1216" s="28"/>
      <c r="AU1216" s="28"/>
      <c r="AV1216" s="28"/>
      <c r="AW1216" s="28"/>
      <c r="AX1216" s="28"/>
      <c r="AY1216" s="28"/>
      <c r="AZ1216" s="28"/>
      <c r="BA1216" s="28"/>
      <c r="BB1216" s="28"/>
      <c r="BC1216" s="28"/>
      <c r="BD1216" s="28"/>
      <c r="BE1216" s="28"/>
    </row>
    <row r="1217" spans="1:57" s="23" customFormat="1" ht="14.25">
      <c r="A1217" s="28"/>
      <c r="B1217" s="28"/>
      <c r="C1217" s="28"/>
      <c r="D1217" s="28"/>
      <c r="E1217" s="28"/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  <c r="P1217" s="28"/>
      <c r="Q1217" s="38"/>
      <c r="R1217" s="28"/>
      <c r="S1217" s="28"/>
      <c r="T1217" s="28"/>
      <c r="U1217" s="28"/>
      <c r="V1217" s="28"/>
      <c r="W1217" s="28"/>
      <c r="X1217" s="28"/>
      <c r="Y1217" s="28"/>
      <c r="Z1217" s="28"/>
      <c r="AA1217" s="28"/>
      <c r="AB1217" s="28"/>
      <c r="AC1217" s="28"/>
      <c r="AD1217" s="28"/>
      <c r="AE1217" s="28"/>
      <c r="AF1217" s="28"/>
      <c r="AG1217" s="28"/>
      <c r="AH1217" s="28"/>
      <c r="AI1217" s="28"/>
      <c r="AJ1217" s="28"/>
      <c r="AK1217" s="28"/>
      <c r="AL1217" s="28"/>
      <c r="AM1217" s="28"/>
      <c r="AN1217" s="28"/>
      <c r="AO1217" s="28"/>
      <c r="AP1217" s="28"/>
      <c r="AQ1217" s="28"/>
      <c r="AR1217" s="28"/>
      <c r="AS1217" s="28"/>
      <c r="AT1217" s="28"/>
      <c r="AU1217" s="28"/>
      <c r="AV1217" s="28"/>
      <c r="AW1217" s="28"/>
      <c r="AX1217" s="28"/>
      <c r="AY1217" s="28"/>
      <c r="AZ1217" s="28"/>
      <c r="BA1217" s="28"/>
      <c r="BB1217" s="28"/>
      <c r="BC1217" s="28"/>
      <c r="BD1217" s="28"/>
      <c r="BE1217" s="28"/>
    </row>
    <row r="1218" spans="1:57" s="23" customFormat="1" ht="14.25">
      <c r="A1218" s="28"/>
      <c r="B1218" s="28"/>
      <c r="C1218" s="28"/>
      <c r="D1218" s="28"/>
      <c r="E1218" s="28"/>
      <c r="F1218" s="28"/>
      <c r="G1218" s="28"/>
      <c r="H1218" s="28"/>
      <c r="I1218" s="28"/>
      <c r="J1218" s="28"/>
      <c r="K1218" s="28"/>
      <c r="L1218" s="28"/>
      <c r="M1218" s="28"/>
      <c r="N1218" s="28"/>
      <c r="O1218" s="28"/>
      <c r="P1218" s="28"/>
      <c r="Q1218" s="38"/>
      <c r="R1218" s="28"/>
      <c r="S1218" s="28"/>
      <c r="T1218" s="28"/>
      <c r="U1218" s="28"/>
      <c r="V1218" s="28"/>
      <c r="W1218" s="28"/>
      <c r="X1218" s="28"/>
      <c r="Y1218" s="28"/>
      <c r="Z1218" s="28"/>
      <c r="AA1218" s="28"/>
      <c r="AB1218" s="28"/>
      <c r="AC1218" s="28"/>
      <c r="AD1218" s="28"/>
      <c r="AE1218" s="28"/>
      <c r="AF1218" s="28"/>
      <c r="AG1218" s="28"/>
      <c r="AH1218" s="28"/>
      <c r="AI1218" s="28"/>
      <c r="AJ1218" s="28"/>
      <c r="AK1218" s="28"/>
      <c r="AL1218" s="28"/>
      <c r="AM1218" s="28"/>
      <c r="AN1218" s="28"/>
      <c r="AO1218" s="28"/>
      <c r="AP1218" s="28"/>
      <c r="AQ1218" s="28"/>
      <c r="AR1218" s="28"/>
      <c r="AS1218" s="28"/>
      <c r="AT1218" s="28"/>
      <c r="AU1218" s="28"/>
      <c r="AV1218" s="28"/>
      <c r="AW1218" s="28"/>
      <c r="AX1218" s="28"/>
      <c r="AY1218" s="28"/>
      <c r="AZ1218" s="28"/>
      <c r="BA1218" s="28"/>
      <c r="BB1218" s="28"/>
      <c r="BC1218" s="28"/>
      <c r="BD1218" s="28"/>
      <c r="BE1218" s="28"/>
    </row>
    <row r="1219" spans="1:57" s="23" customFormat="1" ht="14.25">
      <c r="A1219" s="28"/>
      <c r="B1219" s="28"/>
      <c r="C1219" s="28"/>
      <c r="D1219" s="28"/>
      <c r="E1219" s="28"/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  <c r="P1219" s="28"/>
      <c r="Q1219" s="38"/>
      <c r="R1219" s="28"/>
      <c r="S1219" s="28"/>
      <c r="T1219" s="28"/>
      <c r="U1219" s="28"/>
      <c r="V1219" s="28"/>
      <c r="W1219" s="28"/>
      <c r="X1219" s="28"/>
      <c r="Y1219" s="28"/>
      <c r="Z1219" s="28"/>
      <c r="AA1219" s="28"/>
      <c r="AB1219" s="28"/>
      <c r="AC1219" s="28"/>
      <c r="AD1219" s="28"/>
      <c r="AE1219" s="28"/>
      <c r="AF1219" s="28"/>
      <c r="AG1219" s="28"/>
      <c r="AH1219" s="28"/>
      <c r="AI1219" s="28"/>
      <c r="AJ1219" s="28"/>
      <c r="AK1219" s="28"/>
      <c r="AL1219" s="28"/>
      <c r="AM1219" s="28"/>
      <c r="AN1219" s="28"/>
      <c r="AO1219" s="28"/>
      <c r="AP1219" s="28"/>
      <c r="AQ1219" s="28"/>
      <c r="AR1219" s="28"/>
      <c r="AS1219" s="28"/>
      <c r="AT1219" s="28"/>
      <c r="AU1219" s="28"/>
      <c r="AV1219" s="28"/>
      <c r="AW1219" s="28"/>
      <c r="AX1219" s="28"/>
      <c r="AY1219" s="28"/>
      <c r="AZ1219" s="28"/>
      <c r="BA1219" s="28"/>
      <c r="BB1219" s="28"/>
      <c r="BC1219" s="28"/>
      <c r="BD1219" s="28"/>
      <c r="BE1219" s="28"/>
    </row>
    <row r="1220" spans="1:57" s="23" customFormat="1" ht="14.25">
      <c r="A1220" s="28"/>
      <c r="B1220" s="28"/>
      <c r="C1220" s="28"/>
      <c r="D1220" s="28"/>
      <c r="E1220" s="28"/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38"/>
      <c r="R1220" s="28"/>
      <c r="S1220" s="28"/>
      <c r="T1220" s="28"/>
      <c r="U1220" s="28"/>
      <c r="V1220" s="28"/>
      <c r="W1220" s="28"/>
      <c r="X1220" s="28"/>
      <c r="Y1220" s="28"/>
      <c r="Z1220" s="28"/>
      <c r="AA1220" s="28"/>
      <c r="AB1220" s="28"/>
      <c r="AC1220" s="28"/>
      <c r="AD1220" s="28"/>
      <c r="AE1220" s="28"/>
      <c r="AF1220" s="28"/>
      <c r="AG1220" s="28"/>
      <c r="AH1220" s="28"/>
      <c r="AI1220" s="28"/>
      <c r="AJ1220" s="28"/>
      <c r="AK1220" s="28"/>
      <c r="AL1220" s="28"/>
      <c r="AM1220" s="28"/>
      <c r="AN1220" s="28"/>
      <c r="AO1220" s="28"/>
      <c r="AP1220" s="28"/>
      <c r="AQ1220" s="28"/>
      <c r="AR1220" s="28"/>
      <c r="AS1220" s="28"/>
      <c r="AT1220" s="28"/>
      <c r="AU1220" s="28"/>
      <c r="AV1220" s="28"/>
      <c r="AW1220" s="28"/>
      <c r="AX1220" s="28"/>
      <c r="AY1220" s="28"/>
      <c r="AZ1220" s="28"/>
      <c r="BA1220" s="28"/>
      <c r="BB1220" s="28"/>
      <c r="BC1220" s="28"/>
      <c r="BD1220" s="28"/>
      <c r="BE1220" s="28"/>
    </row>
    <row r="1221" spans="1:57" s="23" customFormat="1" ht="14.25">
      <c r="A1221" s="28"/>
      <c r="B1221" s="28"/>
      <c r="C1221" s="28"/>
      <c r="D1221" s="28"/>
      <c r="E1221" s="28"/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38"/>
      <c r="R1221" s="28"/>
      <c r="S1221" s="28"/>
      <c r="T1221" s="28"/>
      <c r="U1221" s="28"/>
      <c r="V1221" s="28"/>
      <c r="W1221" s="28"/>
      <c r="X1221" s="28"/>
      <c r="Y1221" s="28"/>
      <c r="Z1221" s="28"/>
      <c r="AA1221" s="28"/>
      <c r="AB1221" s="28"/>
      <c r="AC1221" s="28"/>
      <c r="AD1221" s="28"/>
      <c r="AE1221" s="28"/>
      <c r="AF1221" s="28"/>
      <c r="AG1221" s="28"/>
      <c r="AH1221" s="28"/>
      <c r="AI1221" s="28"/>
      <c r="AJ1221" s="28"/>
      <c r="AK1221" s="28"/>
      <c r="AL1221" s="28"/>
      <c r="AM1221" s="28"/>
      <c r="AN1221" s="28"/>
      <c r="AO1221" s="28"/>
      <c r="AP1221" s="28"/>
      <c r="AQ1221" s="28"/>
      <c r="AR1221" s="28"/>
      <c r="AS1221" s="28"/>
      <c r="AT1221" s="28"/>
      <c r="AU1221" s="28"/>
      <c r="AV1221" s="28"/>
      <c r="AW1221" s="28"/>
      <c r="AX1221" s="28"/>
      <c r="AY1221" s="28"/>
      <c r="AZ1221" s="28"/>
      <c r="BA1221" s="28"/>
      <c r="BB1221" s="28"/>
      <c r="BC1221" s="28"/>
      <c r="BD1221" s="28"/>
      <c r="BE1221" s="28"/>
    </row>
    <row r="1222" spans="1:57" s="23" customFormat="1" ht="14.25">
      <c r="A1222" s="28"/>
      <c r="B1222" s="28"/>
      <c r="C1222" s="28"/>
      <c r="D1222" s="28"/>
      <c r="E1222" s="28"/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38"/>
      <c r="R1222" s="28"/>
      <c r="S1222" s="28"/>
      <c r="T1222" s="28"/>
      <c r="U1222" s="28"/>
      <c r="V1222" s="28"/>
      <c r="W1222" s="28"/>
      <c r="X1222" s="28"/>
      <c r="Y1222" s="28"/>
      <c r="Z1222" s="28"/>
      <c r="AA1222" s="28"/>
      <c r="AB1222" s="28"/>
      <c r="AC1222" s="28"/>
      <c r="AD1222" s="28"/>
      <c r="AE1222" s="28"/>
      <c r="AF1222" s="28"/>
      <c r="AG1222" s="28"/>
      <c r="AH1222" s="28"/>
      <c r="AI1222" s="28"/>
      <c r="AJ1222" s="28"/>
      <c r="AK1222" s="28"/>
      <c r="AL1222" s="28"/>
      <c r="AM1222" s="28"/>
      <c r="AN1222" s="28"/>
      <c r="AO1222" s="28"/>
      <c r="AP1222" s="28"/>
      <c r="AQ1222" s="28"/>
      <c r="AR1222" s="28"/>
      <c r="AS1222" s="28"/>
      <c r="AT1222" s="28"/>
      <c r="AU1222" s="28"/>
      <c r="AV1222" s="28"/>
      <c r="AW1222" s="28"/>
      <c r="AX1222" s="28"/>
      <c r="AY1222" s="28"/>
      <c r="AZ1222" s="28"/>
      <c r="BA1222" s="28"/>
      <c r="BB1222" s="28"/>
      <c r="BC1222" s="28"/>
      <c r="BD1222" s="28"/>
      <c r="BE1222" s="28"/>
    </row>
    <row r="1223" spans="1:57" s="23" customFormat="1" ht="14.25">
      <c r="A1223" s="28"/>
      <c r="B1223" s="28"/>
      <c r="C1223" s="28"/>
      <c r="D1223" s="28"/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38"/>
      <c r="R1223" s="28"/>
      <c r="S1223" s="28"/>
      <c r="T1223" s="28"/>
      <c r="U1223" s="28"/>
      <c r="V1223" s="28"/>
      <c r="W1223" s="28"/>
      <c r="X1223" s="28"/>
      <c r="Y1223" s="28"/>
      <c r="Z1223" s="28"/>
      <c r="AA1223" s="28"/>
      <c r="AB1223" s="28"/>
      <c r="AC1223" s="28"/>
      <c r="AD1223" s="28"/>
      <c r="AE1223" s="28"/>
      <c r="AF1223" s="28"/>
      <c r="AG1223" s="28"/>
      <c r="AH1223" s="28"/>
      <c r="AI1223" s="28"/>
      <c r="AJ1223" s="28"/>
      <c r="AK1223" s="28"/>
      <c r="AL1223" s="28"/>
      <c r="AM1223" s="28"/>
      <c r="AN1223" s="28"/>
      <c r="AO1223" s="28"/>
      <c r="AP1223" s="28"/>
      <c r="AQ1223" s="28"/>
      <c r="AR1223" s="28"/>
      <c r="AS1223" s="28"/>
      <c r="AT1223" s="28"/>
      <c r="AU1223" s="28"/>
      <c r="AV1223" s="28"/>
      <c r="AW1223" s="28"/>
      <c r="AX1223" s="28"/>
      <c r="AY1223" s="28"/>
      <c r="AZ1223" s="28"/>
      <c r="BA1223" s="28"/>
      <c r="BB1223" s="28"/>
      <c r="BC1223" s="28"/>
      <c r="BD1223" s="28"/>
      <c r="BE1223" s="28"/>
    </row>
    <row r="1224" spans="1:57" s="23" customFormat="1" ht="14.25">
      <c r="A1224" s="28"/>
      <c r="B1224" s="28"/>
      <c r="C1224" s="28"/>
      <c r="D1224" s="28"/>
      <c r="E1224" s="28"/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P1224" s="28"/>
      <c r="Q1224" s="38"/>
      <c r="R1224" s="28"/>
      <c r="S1224" s="28"/>
      <c r="T1224" s="28"/>
      <c r="U1224" s="28"/>
      <c r="V1224" s="28"/>
      <c r="W1224" s="28"/>
      <c r="X1224" s="28"/>
      <c r="Y1224" s="28"/>
      <c r="Z1224" s="28"/>
      <c r="AA1224" s="28"/>
      <c r="AB1224" s="28"/>
      <c r="AC1224" s="28"/>
      <c r="AD1224" s="28"/>
      <c r="AE1224" s="28"/>
      <c r="AF1224" s="28"/>
      <c r="AG1224" s="28"/>
      <c r="AH1224" s="28"/>
      <c r="AI1224" s="28"/>
      <c r="AJ1224" s="28"/>
      <c r="AK1224" s="28"/>
      <c r="AL1224" s="28"/>
      <c r="AM1224" s="28"/>
      <c r="AN1224" s="28"/>
      <c r="AO1224" s="28"/>
      <c r="AP1224" s="28"/>
      <c r="AQ1224" s="28"/>
      <c r="AR1224" s="28"/>
      <c r="AS1224" s="28"/>
      <c r="AT1224" s="28"/>
      <c r="AU1224" s="28"/>
      <c r="AV1224" s="28"/>
      <c r="AW1224" s="28"/>
      <c r="AX1224" s="28"/>
      <c r="AY1224" s="28"/>
      <c r="AZ1224" s="28"/>
      <c r="BA1224" s="28"/>
      <c r="BB1224" s="28"/>
      <c r="BC1224" s="28"/>
      <c r="BD1224" s="28"/>
      <c r="BE1224" s="28"/>
    </row>
    <row r="1225" spans="1:57" s="23" customFormat="1" ht="14.25">
      <c r="A1225" s="28"/>
      <c r="B1225" s="28"/>
      <c r="C1225" s="28"/>
      <c r="D1225" s="28"/>
      <c r="E1225" s="28"/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38"/>
      <c r="R1225" s="28"/>
      <c r="S1225" s="28"/>
      <c r="T1225" s="28"/>
      <c r="U1225" s="28"/>
      <c r="V1225" s="28"/>
      <c r="W1225" s="28"/>
      <c r="X1225" s="28"/>
      <c r="Y1225" s="28"/>
      <c r="Z1225" s="28"/>
      <c r="AA1225" s="28"/>
      <c r="AB1225" s="28"/>
      <c r="AC1225" s="28"/>
      <c r="AD1225" s="28"/>
      <c r="AE1225" s="28"/>
      <c r="AF1225" s="28"/>
      <c r="AG1225" s="28"/>
      <c r="AH1225" s="28"/>
      <c r="AI1225" s="28"/>
      <c r="AJ1225" s="28"/>
      <c r="AK1225" s="28"/>
      <c r="AL1225" s="28"/>
      <c r="AM1225" s="28"/>
      <c r="AN1225" s="28"/>
      <c r="AO1225" s="28"/>
      <c r="AP1225" s="28"/>
      <c r="AQ1225" s="28"/>
      <c r="AR1225" s="28"/>
      <c r="AS1225" s="28"/>
      <c r="AT1225" s="28"/>
      <c r="AU1225" s="28"/>
      <c r="AV1225" s="28"/>
      <c r="AW1225" s="28"/>
      <c r="AX1225" s="28"/>
      <c r="AY1225" s="28"/>
      <c r="AZ1225" s="28"/>
      <c r="BA1225" s="28"/>
      <c r="BB1225" s="28"/>
      <c r="BC1225" s="28"/>
      <c r="BD1225" s="28"/>
      <c r="BE1225" s="28"/>
    </row>
    <row r="1226" spans="1:57" s="23" customFormat="1" ht="14.25">
      <c r="A1226" s="28"/>
      <c r="B1226" s="28"/>
      <c r="C1226" s="28"/>
      <c r="D1226" s="28"/>
      <c r="E1226" s="28"/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8"/>
      <c r="Q1226" s="38"/>
      <c r="R1226" s="28"/>
      <c r="S1226" s="28"/>
      <c r="T1226" s="28"/>
      <c r="U1226" s="28"/>
      <c r="V1226" s="28"/>
      <c r="W1226" s="28"/>
      <c r="X1226" s="28"/>
      <c r="Y1226" s="28"/>
      <c r="Z1226" s="28"/>
      <c r="AA1226" s="28"/>
      <c r="AB1226" s="28"/>
      <c r="AC1226" s="28"/>
      <c r="AD1226" s="28"/>
      <c r="AE1226" s="28"/>
      <c r="AF1226" s="28"/>
      <c r="AG1226" s="28"/>
      <c r="AH1226" s="28"/>
      <c r="AI1226" s="28"/>
      <c r="AJ1226" s="28"/>
      <c r="AK1226" s="28"/>
      <c r="AL1226" s="28"/>
      <c r="AM1226" s="28"/>
      <c r="AN1226" s="28"/>
      <c r="AO1226" s="28"/>
      <c r="AP1226" s="28"/>
      <c r="AQ1226" s="28"/>
      <c r="AR1226" s="28"/>
      <c r="AS1226" s="28"/>
      <c r="AT1226" s="28"/>
      <c r="AU1226" s="28"/>
      <c r="AV1226" s="28"/>
      <c r="AW1226" s="28"/>
      <c r="AX1226" s="28"/>
      <c r="AY1226" s="28"/>
      <c r="AZ1226" s="28"/>
      <c r="BA1226" s="28"/>
      <c r="BB1226" s="28"/>
      <c r="BC1226" s="28"/>
      <c r="BD1226" s="28"/>
      <c r="BE1226" s="28"/>
    </row>
    <row r="1227" spans="1:57" s="23" customFormat="1" ht="14.25">
      <c r="A1227" s="28"/>
      <c r="B1227" s="28"/>
      <c r="C1227" s="28"/>
      <c r="D1227" s="28"/>
      <c r="E1227" s="28"/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  <c r="P1227" s="28"/>
      <c r="Q1227" s="38"/>
      <c r="R1227" s="28"/>
      <c r="S1227" s="28"/>
      <c r="T1227" s="28"/>
      <c r="U1227" s="28"/>
      <c r="V1227" s="28"/>
      <c r="W1227" s="28"/>
      <c r="X1227" s="28"/>
      <c r="Y1227" s="28"/>
      <c r="Z1227" s="28"/>
      <c r="AA1227" s="28"/>
      <c r="AB1227" s="28"/>
      <c r="AC1227" s="28"/>
      <c r="AD1227" s="28"/>
      <c r="AE1227" s="28"/>
      <c r="AF1227" s="28"/>
      <c r="AG1227" s="28"/>
      <c r="AH1227" s="28"/>
      <c r="AI1227" s="28"/>
      <c r="AJ1227" s="28"/>
      <c r="AK1227" s="28"/>
      <c r="AL1227" s="28"/>
      <c r="AM1227" s="28"/>
      <c r="AN1227" s="28"/>
      <c r="AO1227" s="28"/>
      <c r="AP1227" s="28"/>
      <c r="AQ1227" s="28"/>
      <c r="AR1227" s="28"/>
      <c r="AS1227" s="28"/>
      <c r="AT1227" s="28"/>
      <c r="AU1227" s="28"/>
      <c r="AV1227" s="28"/>
      <c r="AW1227" s="28"/>
      <c r="AX1227" s="28"/>
      <c r="AY1227" s="28"/>
      <c r="AZ1227" s="28"/>
      <c r="BA1227" s="28"/>
      <c r="BB1227" s="28"/>
      <c r="BC1227" s="28"/>
      <c r="BD1227" s="28"/>
      <c r="BE1227" s="28"/>
    </row>
    <row r="1228" spans="1:57" s="23" customFormat="1" ht="14.25">
      <c r="A1228" s="28"/>
      <c r="B1228" s="28"/>
      <c r="C1228" s="28"/>
      <c r="D1228" s="28"/>
      <c r="E1228" s="28"/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38"/>
      <c r="R1228" s="28"/>
      <c r="S1228" s="28"/>
      <c r="T1228" s="28"/>
      <c r="U1228" s="28"/>
      <c r="V1228" s="28"/>
      <c r="W1228" s="28"/>
      <c r="X1228" s="28"/>
      <c r="Y1228" s="28"/>
      <c r="Z1228" s="28"/>
      <c r="AA1228" s="28"/>
      <c r="AB1228" s="28"/>
      <c r="AC1228" s="28"/>
      <c r="AD1228" s="28"/>
      <c r="AE1228" s="28"/>
      <c r="AF1228" s="28"/>
      <c r="AG1228" s="28"/>
      <c r="AH1228" s="28"/>
      <c r="AI1228" s="28"/>
      <c r="AJ1228" s="28"/>
      <c r="AK1228" s="28"/>
      <c r="AL1228" s="28"/>
      <c r="AM1228" s="28"/>
      <c r="AN1228" s="28"/>
      <c r="AO1228" s="28"/>
      <c r="AP1228" s="28"/>
      <c r="AQ1228" s="28"/>
      <c r="AR1228" s="28"/>
      <c r="AS1228" s="28"/>
      <c r="AT1228" s="28"/>
      <c r="AU1228" s="28"/>
      <c r="AV1228" s="28"/>
      <c r="AW1228" s="28"/>
      <c r="AX1228" s="28"/>
      <c r="AY1228" s="28"/>
      <c r="AZ1228" s="28"/>
      <c r="BA1228" s="28"/>
      <c r="BB1228" s="28"/>
      <c r="BC1228" s="28"/>
      <c r="BD1228" s="28"/>
      <c r="BE1228" s="28"/>
    </row>
    <row r="1229" spans="1:57" s="23" customFormat="1" ht="14.25">
      <c r="A1229" s="28"/>
      <c r="B1229" s="28"/>
      <c r="C1229" s="28"/>
      <c r="D1229" s="28"/>
      <c r="E1229" s="28"/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8"/>
      <c r="Q1229" s="38"/>
      <c r="R1229" s="28"/>
      <c r="S1229" s="28"/>
      <c r="T1229" s="28"/>
      <c r="U1229" s="28"/>
      <c r="V1229" s="28"/>
      <c r="W1229" s="28"/>
      <c r="X1229" s="28"/>
      <c r="Y1229" s="28"/>
      <c r="Z1229" s="28"/>
      <c r="AA1229" s="28"/>
      <c r="AB1229" s="28"/>
      <c r="AC1229" s="28"/>
      <c r="AD1229" s="28"/>
      <c r="AE1229" s="28"/>
      <c r="AF1229" s="28"/>
      <c r="AG1229" s="28"/>
      <c r="AH1229" s="28"/>
      <c r="AI1229" s="28"/>
      <c r="AJ1229" s="28"/>
      <c r="AK1229" s="28"/>
      <c r="AL1229" s="28"/>
      <c r="AM1229" s="28"/>
      <c r="AN1229" s="28"/>
      <c r="AO1229" s="28"/>
      <c r="AP1229" s="28"/>
      <c r="AQ1229" s="28"/>
      <c r="AR1229" s="28"/>
      <c r="AS1229" s="28"/>
      <c r="AT1229" s="28"/>
      <c r="AU1229" s="28"/>
      <c r="AV1229" s="28"/>
      <c r="AW1229" s="28"/>
      <c r="AX1229" s="28"/>
      <c r="AY1229" s="28"/>
      <c r="AZ1229" s="28"/>
      <c r="BA1229" s="28"/>
      <c r="BB1229" s="28"/>
      <c r="BC1229" s="28"/>
      <c r="BD1229" s="28"/>
      <c r="BE1229" s="28"/>
    </row>
    <row r="1230" spans="1:57" s="23" customFormat="1" ht="14.25">
      <c r="A1230" s="28"/>
      <c r="B1230" s="28"/>
      <c r="C1230" s="28"/>
      <c r="D1230" s="28"/>
      <c r="E1230" s="28"/>
      <c r="F1230" s="28"/>
      <c r="G1230" s="28"/>
      <c r="H1230" s="28"/>
      <c r="I1230" s="28"/>
      <c r="J1230" s="28"/>
      <c r="K1230" s="28"/>
      <c r="L1230" s="28"/>
      <c r="M1230" s="28"/>
      <c r="N1230" s="28"/>
      <c r="O1230" s="28"/>
      <c r="P1230" s="28"/>
      <c r="Q1230" s="38"/>
      <c r="R1230" s="28"/>
      <c r="S1230" s="28"/>
      <c r="T1230" s="28"/>
      <c r="U1230" s="28"/>
      <c r="V1230" s="28"/>
      <c r="W1230" s="28"/>
      <c r="X1230" s="28"/>
      <c r="Y1230" s="28"/>
      <c r="Z1230" s="28"/>
      <c r="AA1230" s="28"/>
      <c r="AB1230" s="28"/>
      <c r="AC1230" s="28"/>
      <c r="AD1230" s="28"/>
      <c r="AE1230" s="28"/>
      <c r="AF1230" s="28"/>
      <c r="AG1230" s="28"/>
      <c r="AH1230" s="28"/>
      <c r="AI1230" s="28"/>
      <c r="AJ1230" s="28"/>
      <c r="AK1230" s="28"/>
      <c r="AL1230" s="28"/>
      <c r="AM1230" s="28"/>
      <c r="AN1230" s="28"/>
      <c r="AO1230" s="28"/>
      <c r="AP1230" s="28"/>
      <c r="AQ1230" s="28"/>
      <c r="AR1230" s="28"/>
      <c r="AS1230" s="28"/>
      <c r="AT1230" s="28"/>
      <c r="AU1230" s="28"/>
      <c r="AV1230" s="28"/>
      <c r="AW1230" s="28"/>
      <c r="AX1230" s="28"/>
      <c r="AY1230" s="28"/>
      <c r="AZ1230" s="28"/>
      <c r="BA1230" s="28"/>
      <c r="BB1230" s="28"/>
      <c r="BC1230" s="28"/>
      <c r="BD1230" s="28"/>
      <c r="BE1230" s="28"/>
    </row>
    <row r="1231" spans="1:57" s="23" customFormat="1" ht="14.25">
      <c r="A1231" s="28"/>
      <c r="B1231" s="28"/>
      <c r="C1231" s="28"/>
      <c r="D1231" s="28"/>
      <c r="E1231" s="28"/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  <c r="P1231" s="28"/>
      <c r="Q1231" s="38"/>
      <c r="R1231" s="28"/>
      <c r="S1231" s="28"/>
      <c r="T1231" s="28"/>
      <c r="U1231" s="28"/>
      <c r="V1231" s="28"/>
      <c r="W1231" s="28"/>
      <c r="X1231" s="28"/>
      <c r="Y1231" s="28"/>
      <c r="Z1231" s="28"/>
      <c r="AA1231" s="28"/>
      <c r="AB1231" s="28"/>
      <c r="AC1231" s="28"/>
      <c r="AD1231" s="28"/>
      <c r="AE1231" s="28"/>
      <c r="AF1231" s="28"/>
      <c r="AG1231" s="28"/>
      <c r="AH1231" s="28"/>
      <c r="AI1231" s="28"/>
      <c r="AJ1231" s="28"/>
      <c r="AK1231" s="28"/>
      <c r="AL1231" s="28"/>
      <c r="AM1231" s="28"/>
      <c r="AN1231" s="28"/>
      <c r="AO1231" s="28"/>
      <c r="AP1231" s="28"/>
      <c r="AQ1231" s="28"/>
      <c r="AR1231" s="28"/>
      <c r="AS1231" s="28"/>
      <c r="AT1231" s="28"/>
      <c r="AU1231" s="28"/>
      <c r="AV1231" s="28"/>
      <c r="AW1231" s="28"/>
      <c r="AX1231" s="28"/>
      <c r="AY1231" s="28"/>
      <c r="AZ1231" s="28"/>
      <c r="BA1231" s="28"/>
      <c r="BB1231" s="28"/>
      <c r="BC1231" s="28"/>
      <c r="BD1231" s="28"/>
      <c r="BE1231" s="28"/>
    </row>
    <row r="1232" spans="1:57" s="23" customFormat="1" ht="14.25">
      <c r="A1232" s="28"/>
      <c r="B1232" s="28"/>
      <c r="C1232" s="28"/>
      <c r="D1232" s="28"/>
      <c r="E1232" s="28"/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38"/>
      <c r="R1232" s="28"/>
      <c r="S1232" s="28"/>
      <c r="T1232" s="28"/>
      <c r="U1232" s="28"/>
      <c r="V1232" s="28"/>
      <c r="W1232" s="28"/>
      <c r="X1232" s="28"/>
      <c r="Y1232" s="28"/>
      <c r="Z1232" s="28"/>
      <c r="AA1232" s="28"/>
      <c r="AB1232" s="28"/>
      <c r="AC1232" s="28"/>
      <c r="AD1232" s="28"/>
      <c r="AE1232" s="28"/>
      <c r="AF1232" s="28"/>
      <c r="AG1232" s="28"/>
      <c r="AH1232" s="28"/>
      <c r="AI1232" s="28"/>
      <c r="AJ1232" s="28"/>
      <c r="AK1232" s="28"/>
      <c r="AL1232" s="28"/>
      <c r="AM1232" s="28"/>
      <c r="AN1232" s="28"/>
      <c r="AO1232" s="28"/>
      <c r="AP1232" s="28"/>
      <c r="AQ1232" s="28"/>
      <c r="AR1232" s="28"/>
      <c r="AS1232" s="28"/>
      <c r="AT1232" s="28"/>
      <c r="AU1232" s="28"/>
      <c r="AV1232" s="28"/>
      <c r="AW1232" s="28"/>
      <c r="AX1232" s="28"/>
      <c r="AY1232" s="28"/>
      <c r="AZ1232" s="28"/>
      <c r="BA1232" s="28"/>
      <c r="BB1232" s="28"/>
      <c r="BC1232" s="28"/>
      <c r="BD1232" s="28"/>
      <c r="BE1232" s="28"/>
    </row>
    <row r="1233" spans="1:57" s="23" customFormat="1" ht="14.25">
      <c r="A1233" s="28"/>
      <c r="B1233" s="28"/>
      <c r="C1233" s="28"/>
      <c r="D1233" s="28"/>
      <c r="E1233" s="28"/>
      <c r="F1233" s="28"/>
      <c r="G1233" s="28"/>
      <c r="H1233" s="28"/>
      <c r="I1233" s="28"/>
      <c r="J1233" s="28"/>
      <c r="K1233" s="28"/>
      <c r="L1233" s="28"/>
      <c r="M1233" s="28"/>
      <c r="N1233" s="28"/>
      <c r="O1233" s="28"/>
      <c r="P1233" s="28"/>
      <c r="Q1233" s="38"/>
      <c r="R1233" s="28"/>
      <c r="S1233" s="28"/>
      <c r="T1233" s="28"/>
      <c r="U1233" s="28"/>
      <c r="V1233" s="28"/>
      <c r="W1233" s="28"/>
      <c r="X1233" s="28"/>
      <c r="Y1233" s="28"/>
      <c r="Z1233" s="28"/>
      <c r="AA1233" s="28"/>
      <c r="AB1233" s="28"/>
      <c r="AC1233" s="28"/>
      <c r="AD1233" s="28"/>
      <c r="AE1233" s="28"/>
      <c r="AF1233" s="28"/>
      <c r="AG1233" s="28"/>
      <c r="AH1233" s="28"/>
      <c r="AI1233" s="28"/>
      <c r="AJ1233" s="28"/>
      <c r="AK1233" s="28"/>
      <c r="AL1233" s="28"/>
      <c r="AM1233" s="28"/>
      <c r="AN1233" s="28"/>
      <c r="AO1233" s="28"/>
      <c r="AP1233" s="28"/>
      <c r="AQ1233" s="28"/>
      <c r="AR1233" s="28"/>
      <c r="AS1233" s="28"/>
      <c r="AT1233" s="28"/>
      <c r="AU1233" s="28"/>
      <c r="AV1233" s="28"/>
      <c r="AW1233" s="28"/>
      <c r="AX1233" s="28"/>
      <c r="AY1233" s="28"/>
      <c r="AZ1233" s="28"/>
      <c r="BA1233" s="28"/>
      <c r="BB1233" s="28"/>
      <c r="BC1233" s="28"/>
      <c r="BD1233" s="28"/>
      <c r="BE1233" s="28"/>
    </row>
    <row r="1234" spans="1:57" s="23" customFormat="1" ht="14.25">
      <c r="A1234" s="28"/>
      <c r="B1234" s="28"/>
      <c r="C1234" s="28"/>
      <c r="D1234" s="28"/>
      <c r="E1234" s="28"/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8"/>
      <c r="Q1234" s="38"/>
      <c r="R1234" s="28"/>
      <c r="S1234" s="28"/>
      <c r="T1234" s="28"/>
      <c r="U1234" s="28"/>
      <c r="V1234" s="28"/>
      <c r="W1234" s="28"/>
      <c r="X1234" s="28"/>
      <c r="Y1234" s="28"/>
      <c r="Z1234" s="28"/>
      <c r="AA1234" s="28"/>
      <c r="AB1234" s="28"/>
      <c r="AC1234" s="28"/>
      <c r="AD1234" s="28"/>
      <c r="AE1234" s="28"/>
      <c r="AF1234" s="28"/>
      <c r="AG1234" s="28"/>
      <c r="AH1234" s="28"/>
      <c r="AI1234" s="28"/>
      <c r="AJ1234" s="28"/>
      <c r="AK1234" s="28"/>
      <c r="AL1234" s="28"/>
      <c r="AM1234" s="28"/>
      <c r="AN1234" s="28"/>
      <c r="AO1234" s="28"/>
      <c r="AP1234" s="28"/>
      <c r="AQ1234" s="28"/>
      <c r="AR1234" s="28"/>
      <c r="AS1234" s="28"/>
      <c r="AT1234" s="28"/>
      <c r="AU1234" s="28"/>
      <c r="AV1234" s="28"/>
      <c r="AW1234" s="28"/>
      <c r="AX1234" s="28"/>
      <c r="AY1234" s="28"/>
      <c r="AZ1234" s="28"/>
      <c r="BA1234" s="28"/>
      <c r="BB1234" s="28"/>
      <c r="BC1234" s="28"/>
      <c r="BD1234" s="28"/>
      <c r="BE1234" s="28"/>
    </row>
    <row r="1235" spans="1:57" s="23" customFormat="1" ht="14.25">
      <c r="A1235" s="28"/>
      <c r="B1235" s="28"/>
      <c r="C1235" s="28"/>
      <c r="D1235" s="28"/>
      <c r="E1235" s="28"/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8"/>
      <c r="Q1235" s="38"/>
      <c r="R1235" s="28"/>
      <c r="S1235" s="28"/>
      <c r="T1235" s="28"/>
      <c r="U1235" s="28"/>
      <c r="V1235" s="28"/>
      <c r="W1235" s="28"/>
      <c r="X1235" s="28"/>
      <c r="Y1235" s="28"/>
      <c r="Z1235" s="28"/>
      <c r="AA1235" s="28"/>
      <c r="AB1235" s="28"/>
      <c r="AC1235" s="28"/>
      <c r="AD1235" s="28"/>
      <c r="AE1235" s="28"/>
      <c r="AF1235" s="28"/>
      <c r="AG1235" s="28"/>
      <c r="AH1235" s="28"/>
      <c r="AI1235" s="28"/>
      <c r="AJ1235" s="28"/>
      <c r="AK1235" s="28"/>
      <c r="AL1235" s="28"/>
      <c r="AM1235" s="28"/>
      <c r="AN1235" s="28"/>
      <c r="AO1235" s="28"/>
      <c r="AP1235" s="28"/>
      <c r="AQ1235" s="28"/>
      <c r="AR1235" s="28"/>
      <c r="AS1235" s="28"/>
      <c r="AT1235" s="28"/>
      <c r="AU1235" s="28"/>
      <c r="AV1235" s="28"/>
      <c r="AW1235" s="28"/>
      <c r="AX1235" s="28"/>
      <c r="AY1235" s="28"/>
      <c r="AZ1235" s="28"/>
      <c r="BA1235" s="28"/>
      <c r="BB1235" s="28"/>
      <c r="BC1235" s="28"/>
      <c r="BD1235" s="28"/>
      <c r="BE1235" s="28"/>
    </row>
    <row r="1236" spans="1:57" s="23" customFormat="1" ht="14.25">
      <c r="A1236" s="28"/>
      <c r="B1236" s="28"/>
      <c r="C1236" s="28"/>
      <c r="D1236" s="28"/>
      <c r="E1236" s="28"/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28"/>
      <c r="Q1236" s="38"/>
      <c r="R1236" s="28"/>
      <c r="S1236" s="28"/>
      <c r="T1236" s="28"/>
      <c r="U1236" s="28"/>
      <c r="V1236" s="28"/>
      <c r="W1236" s="28"/>
      <c r="X1236" s="28"/>
      <c r="Y1236" s="28"/>
      <c r="Z1236" s="28"/>
      <c r="AA1236" s="28"/>
      <c r="AB1236" s="28"/>
      <c r="AC1236" s="28"/>
      <c r="AD1236" s="28"/>
      <c r="AE1236" s="28"/>
      <c r="AF1236" s="28"/>
      <c r="AG1236" s="28"/>
      <c r="AH1236" s="28"/>
      <c r="AI1236" s="28"/>
      <c r="AJ1236" s="28"/>
      <c r="AK1236" s="28"/>
      <c r="AL1236" s="28"/>
      <c r="AM1236" s="28"/>
      <c r="AN1236" s="28"/>
      <c r="AO1236" s="28"/>
      <c r="AP1236" s="28"/>
      <c r="AQ1236" s="28"/>
      <c r="AR1236" s="28"/>
      <c r="AS1236" s="28"/>
      <c r="AT1236" s="28"/>
      <c r="AU1236" s="28"/>
      <c r="AV1236" s="28"/>
      <c r="AW1236" s="28"/>
      <c r="AX1236" s="28"/>
      <c r="AY1236" s="28"/>
      <c r="AZ1236" s="28"/>
      <c r="BA1236" s="28"/>
      <c r="BB1236" s="28"/>
      <c r="BC1236" s="28"/>
      <c r="BD1236" s="28"/>
      <c r="BE1236" s="28"/>
    </row>
    <row r="1237" spans="1:57" s="23" customFormat="1" ht="14.25">
      <c r="A1237" s="28"/>
      <c r="B1237" s="28"/>
      <c r="C1237" s="28"/>
      <c r="D1237" s="28"/>
      <c r="E1237" s="28"/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  <c r="P1237" s="28"/>
      <c r="Q1237" s="38"/>
      <c r="R1237" s="28"/>
      <c r="S1237" s="28"/>
      <c r="T1237" s="28"/>
      <c r="U1237" s="28"/>
      <c r="V1237" s="28"/>
      <c r="W1237" s="28"/>
      <c r="X1237" s="28"/>
      <c r="Y1237" s="28"/>
      <c r="Z1237" s="28"/>
      <c r="AA1237" s="28"/>
      <c r="AB1237" s="28"/>
      <c r="AC1237" s="28"/>
      <c r="AD1237" s="28"/>
      <c r="AE1237" s="28"/>
      <c r="AF1237" s="28"/>
      <c r="AG1237" s="28"/>
      <c r="AH1237" s="28"/>
      <c r="AI1237" s="28"/>
      <c r="AJ1237" s="28"/>
      <c r="AK1237" s="28"/>
      <c r="AL1237" s="28"/>
      <c r="AM1237" s="28"/>
      <c r="AN1237" s="28"/>
      <c r="AO1237" s="28"/>
      <c r="AP1237" s="28"/>
      <c r="AQ1237" s="28"/>
      <c r="AR1237" s="28"/>
      <c r="AS1237" s="28"/>
      <c r="AT1237" s="28"/>
      <c r="AU1237" s="28"/>
      <c r="AV1237" s="28"/>
      <c r="AW1237" s="28"/>
      <c r="AX1237" s="28"/>
      <c r="AY1237" s="28"/>
      <c r="AZ1237" s="28"/>
      <c r="BA1237" s="28"/>
      <c r="BB1237" s="28"/>
      <c r="BC1237" s="28"/>
      <c r="BD1237" s="28"/>
      <c r="BE1237" s="28"/>
    </row>
    <row r="1238" spans="1:57" s="23" customFormat="1" ht="14.25">
      <c r="A1238" s="28"/>
      <c r="B1238" s="28"/>
      <c r="C1238" s="28"/>
      <c r="D1238" s="28"/>
      <c r="E1238" s="28"/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38"/>
      <c r="R1238" s="28"/>
      <c r="S1238" s="28"/>
      <c r="T1238" s="28"/>
      <c r="U1238" s="28"/>
      <c r="V1238" s="28"/>
      <c r="W1238" s="28"/>
      <c r="X1238" s="28"/>
      <c r="Y1238" s="28"/>
      <c r="Z1238" s="28"/>
      <c r="AA1238" s="28"/>
      <c r="AB1238" s="28"/>
      <c r="AC1238" s="28"/>
      <c r="AD1238" s="28"/>
      <c r="AE1238" s="28"/>
      <c r="AF1238" s="28"/>
      <c r="AG1238" s="28"/>
      <c r="AH1238" s="28"/>
      <c r="AI1238" s="28"/>
      <c r="AJ1238" s="28"/>
      <c r="AK1238" s="28"/>
      <c r="AL1238" s="28"/>
      <c r="AM1238" s="28"/>
      <c r="AN1238" s="28"/>
      <c r="AO1238" s="28"/>
      <c r="AP1238" s="28"/>
      <c r="AQ1238" s="28"/>
      <c r="AR1238" s="28"/>
      <c r="AS1238" s="28"/>
      <c r="AT1238" s="28"/>
      <c r="AU1238" s="28"/>
      <c r="AV1238" s="28"/>
      <c r="AW1238" s="28"/>
      <c r="AX1238" s="28"/>
      <c r="AY1238" s="28"/>
      <c r="AZ1238" s="28"/>
      <c r="BA1238" s="28"/>
      <c r="BB1238" s="28"/>
      <c r="BC1238" s="28"/>
      <c r="BD1238" s="28"/>
      <c r="BE1238" s="28"/>
    </row>
    <row r="1239" spans="1:57" s="23" customFormat="1" ht="14.25">
      <c r="A1239" s="28"/>
      <c r="B1239" s="28"/>
      <c r="C1239" s="28"/>
      <c r="D1239" s="28"/>
      <c r="E1239" s="28"/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  <c r="P1239" s="28"/>
      <c r="Q1239" s="38"/>
      <c r="R1239" s="28"/>
      <c r="S1239" s="28"/>
      <c r="T1239" s="28"/>
      <c r="U1239" s="28"/>
      <c r="V1239" s="28"/>
      <c r="W1239" s="28"/>
      <c r="X1239" s="28"/>
      <c r="Y1239" s="28"/>
      <c r="Z1239" s="28"/>
      <c r="AA1239" s="28"/>
      <c r="AB1239" s="28"/>
      <c r="AC1239" s="28"/>
      <c r="AD1239" s="28"/>
      <c r="AE1239" s="28"/>
      <c r="AF1239" s="28"/>
      <c r="AG1239" s="28"/>
      <c r="AH1239" s="28"/>
      <c r="AI1239" s="28"/>
      <c r="AJ1239" s="28"/>
      <c r="AK1239" s="28"/>
      <c r="AL1239" s="28"/>
      <c r="AM1239" s="28"/>
      <c r="AN1239" s="28"/>
      <c r="AO1239" s="28"/>
      <c r="AP1239" s="28"/>
      <c r="AQ1239" s="28"/>
      <c r="AR1239" s="28"/>
      <c r="AS1239" s="28"/>
      <c r="AT1239" s="28"/>
      <c r="AU1239" s="28"/>
      <c r="AV1239" s="28"/>
      <c r="AW1239" s="28"/>
      <c r="AX1239" s="28"/>
      <c r="AY1239" s="28"/>
      <c r="AZ1239" s="28"/>
      <c r="BA1239" s="28"/>
      <c r="BB1239" s="28"/>
      <c r="BC1239" s="28"/>
      <c r="BD1239" s="28"/>
      <c r="BE1239" s="28"/>
    </row>
    <row r="1240" spans="1:57" s="23" customFormat="1" ht="14.25">
      <c r="A1240" s="28"/>
      <c r="B1240" s="28"/>
      <c r="C1240" s="28"/>
      <c r="D1240" s="28"/>
      <c r="E1240" s="28"/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8"/>
      <c r="Q1240" s="38"/>
      <c r="R1240" s="28"/>
      <c r="S1240" s="28"/>
      <c r="T1240" s="28"/>
      <c r="U1240" s="28"/>
      <c r="V1240" s="28"/>
      <c r="W1240" s="28"/>
      <c r="X1240" s="28"/>
      <c r="Y1240" s="28"/>
      <c r="Z1240" s="28"/>
      <c r="AA1240" s="28"/>
      <c r="AB1240" s="28"/>
      <c r="AC1240" s="28"/>
      <c r="AD1240" s="28"/>
      <c r="AE1240" s="28"/>
      <c r="AF1240" s="28"/>
      <c r="AG1240" s="28"/>
      <c r="AH1240" s="28"/>
      <c r="AI1240" s="28"/>
      <c r="AJ1240" s="28"/>
      <c r="AK1240" s="28"/>
      <c r="AL1240" s="28"/>
      <c r="AM1240" s="28"/>
      <c r="AN1240" s="28"/>
      <c r="AO1240" s="28"/>
      <c r="AP1240" s="28"/>
      <c r="AQ1240" s="28"/>
      <c r="AR1240" s="28"/>
      <c r="AS1240" s="28"/>
      <c r="AT1240" s="28"/>
      <c r="AU1240" s="28"/>
      <c r="AV1240" s="28"/>
      <c r="AW1240" s="28"/>
      <c r="AX1240" s="28"/>
      <c r="AY1240" s="28"/>
      <c r="AZ1240" s="28"/>
      <c r="BA1240" s="28"/>
      <c r="BB1240" s="28"/>
      <c r="BC1240" s="28"/>
      <c r="BD1240" s="28"/>
      <c r="BE1240" s="28"/>
    </row>
    <row r="1241" spans="1:57" s="23" customFormat="1" ht="14.25">
      <c r="A1241" s="28"/>
      <c r="B1241" s="28"/>
      <c r="C1241" s="28"/>
      <c r="D1241" s="28"/>
      <c r="E1241" s="28"/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28"/>
      <c r="Q1241" s="38"/>
      <c r="R1241" s="28"/>
      <c r="S1241" s="28"/>
      <c r="T1241" s="28"/>
      <c r="U1241" s="28"/>
      <c r="V1241" s="28"/>
      <c r="W1241" s="28"/>
      <c r="X1241" s="28"/>
      <c r="Y1241" s="28"/>
      <c r="Z1241" s="28"/>
      <c r="AA1241" s="28"/>
      <c r="AB1241" s="28"/>
      <c r="AC1241" s="28"/>
      <c r="AD1241" s="28"/>
      <c r="AE1241" s="28"/>
      <c r="AF1241" s="28"/>
      <c r="AG1241" s="28"/>
      <c r="AH1241" s="28"/>
      <c r="AI1241" s="28"/>
      <c r="AJ1241" s="28"/>
      <c r="AK1241" s="28"/>
      <c r="AL1241" s="28"/>
      <c r="AM1241" s="28"/>
      <c r="AN1241" s="28"/>
      <c r="AO1241" s="28"/>
      <c r="AP1241" s="28"/>
      <c r="AQ1241" s="28"/>
      <c r="AR1241" s="28"/>
      <c r="AS1241" s="28"/>
      <c r="AT1241" s="28"/>
      <c r="AU1241" s="28"/>
      <c r="AV1241" s="28"/>
      <c r="AW1241" s="28"/>
      <c r="AX1241" s="28"/>
      <c r="AY1241" s="28"/>
      <c r="AZ1241" s="28"/>
      <c r="BA1241" s="28"/>
      <c r="BB1241" s="28"/>
      <c r="BC1241" s="28"/>
      <c r="BD1241" s="28"/>
      <c r="BE1241" s="28"/>
    </row>
    <row r="1242" spans="1:57" s="23" customFormat="1" ht="14.25">
      <c r="A1242" s="28"/>
      <c r="B1242" s="28"/>
      <c r="C1242" s="28"/>
      <c r="D1242" s="28"/>
      <c r="E1242" s="28"/>
      <c r="F1242" s="28"/>
      <c r="G1242" s="28"/>
      <c r="H1242" s="28"/>
      <c r="I1242" s="28"/>
      <c r="J1242" s="28"/>
      <c r="K1242" s="28"/>
      <c r="L1242" s="28"/>
      <c r="M1242" s="28"/>
      <c r="N1242" s="28"/>
      <c r="O1242" s="28"/>
      <c r="P1242" s="28"/>
      <c r="Q1242" s="38"/>
      <c r="R1242" s="28"/>
      <c r="S1242" s="28"/>
      <c r="T1242" s="28"/>
      <c r="U1242" s="28"/>
      <c r="V1242" s="28"/>
      <c r="W1242" s="28"/>
      <c r="X1242" s="28"/>
      <c r="Y1242" s="28"/>
      <c r="Z1242" s="28"/>
      <c r="AA1242" s="28"/>
      <c r="AB1242" s="28"/>
      <c r="AC1242" s="28"/>
      <c r="AD1242" s="28"/>
      <c r="AE1242" s="28"/>
      <c r="AF1242" s="28"/>
      <c r="AG1242" s="28"/>
      <c r="AH1242" s="28"/>
      <c r="AI1242" s="28"/>
      <c r="AJ1242" s="28"/>
      <c r="AK1242" s="28"/>
      <c r="AL1242" s="28"/>
      <c r="AM1242" s="28"/>
      <c r="AN1242" s="28"/>
      <c r="AO1242" s="28"/>
      <c r="AP1242" s="28"/>
      <c r="AQ1242" s="28"/>
      <c r="AR1242" s="28"/>
      <c r="AS1242" s="28"/>
      <c r="AT1242" s="28"/>
      <c r="AU1242" s="28"/>
      <c r="AV1242" s="28"/>
      <c r="AW1242" s="28"/>
      <c r="AX1242" s="28"/>
      <c r="AY1242" s="28"/>
      <c r="AZ1242" s="28"/>
      <c r="BA1242" s="28"/>
      <c r="BB1242" s="28"/>
      <c r="BC1242" s="28"/>
      <c r="BD1242" s="28"/>
      <c r="BE1242" s="28"/>
    </row>
    <row r="1243" spans="1:57" s="23" customFormat="1" ht="14.25">
      <c r="A1243" s="28"/>
      <c r="B1243" s="28"/>
      <c r="C1243" s="28"/>
      <c r="D1243" s="28"/>
      <c r="E1243" s="28"/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  <c r="P1243" s="28"/>
      <c r="Q1243" s="38"/>
      <c r="R1243" s="28"/>
      <c r="S1243" s="28"/>
      <c r="T1243" s="28"/>
      <c r="U1243" s="28"/>
      <c r="V1243" s="28"/>
      <c r="W1243" s="28"/>
      <c r="X1243" s="28"/>
      <c r="Y1243" s="28"/>
      <c r="Z1243" s="28"/>
      <c r="AA1243" s="28"/>
      <c r="AB1243" s="28"/>
      <c r="AC1243" s="28"/>
      <c r="AD1243" s="28"/>
      <c r="AE1243" s="28"/>
      <c r="AF1243" s="28"/>
      <c r="AG1243" s="28"/>
      <c r="AH1243" s="28"/>
      <c r="AI1243" s="28"/>
      <c r="AJ1243" s="28"/>
      <c r="AK1243" s="28"/>
      <c r="AL1243" s="28"/>
      <c r="AM1243" s="28"/>
      <c r="AN1243" s="28"/>
      <c r="AO1243" s="28"/>
      <c r="AP1243" s="28"/>
      <c r="AQ1243" s="28"/>
      <c r="AR1243" s="28"/>
      <c r="AS1243" s="28"/>
      <c r="AT1243" s="28"/>
      <c r="AU1243" s="28"/>
      <c r="AV1243" s="28"/>
      <c r="AW1243" s="28"/>
      <c r="AX1243" s="28"/>
      <c r="AY1243" s="28"/>
      <c r="AZ1243" s="28"/>
      <c r="BA1243" s="28"/>
      <c r="BB1243" s="28"/>
      <c r="BC1243" s="28"/>
      <c r="BD1243" s="28"/>
      <c r="BE1243" s="28"/>
    </row>
    <row r="1244" spans="1:57" s="23" customFormat="1" ht="14.25">
      <c r="A1244" s="28"/>
      <c r="B1244" s="28"/>
      <c r="C1244" s="28"/>
      <c r="D1244" s="28"/>
      <c r="E1244" s="28"/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38"/>
      <c r="R1244" s="28"/>
      <c r="S1244" s="28"/>
      <c r="T1244" s="28"/>
      <c r="U1244" s="28"/>
      <c r="V1244" s="28"/>
      <c r="W1244" s="28"/>
      <c r="X1244" s="28"/>
      <c r="Y1244" s="28"/>
      <c r="Z1244" s="28"/>
      <c r="AA1244" s="28"/>
      <c r="AB1244" s="28"/>
      <c r="AC1244" s="28"/>
      <c r="AD1244" s="28"/>
      <c r="AE1244" s="28"/>
      <c r="AF1244" s="28"/>
      <c r="AG1244" s="28"/>
      <c r="AH1244" s="28"/>
      <c r="AI1244" s="28"/>
      <c r="AJ1244" s="28"/>
      <c r="AK1244" s="28"/>
      <c r="AL1244" s="28"/>
      <c r="AM1244" s="28"/>
      <c r="AN1244" s="28"/>
      <c r="AO1244" s="28"/>
      <c r="AP1244" s="28"/>
      <c r="AQ1244" s="28"/>
      <c r="AR1244" s="28"/>
      <c r="AS1244" s="28"/>
      <c r="AT1244" s="28"/>
      <c r="AU1244" s="28"/>
      <c r="AV1244" s="28"/>
      <c r="AW1244" s="28"/>
      <c r="AX1244" s="28"/>
      <c r="AY1244" s="28"/>
      <c r="AZ1244" s="28"/>
      <c r="BA1244" s="28"/>
      <c r="BB1244" s="28"/>
      <c r="BC1244" s="28"/>
      <c r="BD1244" s="28"/>
      <c r="BE1244" s="28"/>
    </row>
    <row r="1245" spans="1:57" s="23" customFormat="1" ht="14.25">
      <c r="A1245" s="28"/>
      <c r="B1245" s="28"/>
      <c r="C1245" s="28"/>
      <c r="D1245" s="28"/>
      <c r="E1245" s="28"/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  <c r="P1245" s="28"/>
      <c r="Q1245" s="38"/>
      <c r="R1245" s="28"/>
      <c r="S1245" s="28"/>
      <c r="T1245" s="28"/>
      <c r="U1245" s="28"/>
      <c r="V1245" s="28"/>
      <c r="W1245" s="28"/>
      <c r="X1245" s="28"/>
      <c r="Y1245" s="28"/>
      <c r="Z1245" s="28"/>
      <c r="AA1245" s="28"/>
      <c r="AB1245" s="28"/>
      <c r="AC1245" s="28"/>
      <c r="AD1245" s="28"/>
      <c r="AE1245" s="28"/>
      <c r="AF1245" s="28"/>
      <c r="AG1245" s="28"/>
      <c r="AH1245" s="28"/>
      <c r="AI1245" s="28"/>
      <c r="AJ1245" s="28"/>
      <c r="AK1245" s="28"/>
      <c r="AL1245" s="28"/>
      <c r="AM1245" s="28"/>
      <c r="AN1245" s="28"/>
      <c r="AO1245" s="28"/>
      <c r="AP1245" s="28"/>
      <c r="AQ1245" s="28"/>
      <c r="AR1245" s="28"/>
      <c r="AS1245" s="28"/>
      <c r="AT1245" s="28"/>
      <c r="AU1245" s="28"/>
      <c r="AV1245" s="28"/>
      <c r="AW1245" s="28"/>
      <c r="AX1245" s="28"/>
      <c r="AY1245" s="28"/>
      <c r="AZ1245" s="28"/>
      <c r="BA1245" s="28"/>
      <c r="BB1245" s="28"/>
      <c r="BC1245" s="28"/>
      <c r="BD1245" s="28"/>
      <c r="BE1245" s="28"/>
    </row>
    <row r="1246" spans="1:57" s="23" customFormat="1" ht="14.25">
      <c r="A1246" s="28"/>
      <c r="B1246" s="28"/>
      <c r="C1246" s="28"/>
      <c r="D1246" s="28"/>
      <c r="E1246" s="28"/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38"/>
      <c r="R1246" s="28"/>
      <c r="S1246" s="28"/>
      <c r="T1246" s="28"/>
      <c r="U1246" s="28"/>
      <c r="V1246" s="28"/>
      <c r="W1246" s="28"/>
      <c r="X1246" s="28"/>
      <c r="Y1246" s="28"/>
      <c r="Z1246" s="28"/>
      <c r="AA1246" s="28"/>
      <c r="AB1246" s="28"/>
      <c r="AC1246" s="28"/>
      <c r="AD1246" s="28"/>
      <c r="AE1246" s="28"/>
      <c r="AF1246" s="28"/>
      <c r="AG1246" s="28"/>
      <c r="AH1246" s="28"/>
      <c r="AI1246" s="28"/>
      <c r="AJ1246" s="28"/>
      <c r="AK1246" s="28"/>
      <c r="AL1246" s="28"/>
      <c r="AM1246" s="28"/>
      <c r="AN1246" s="28"/>
      <c r="AO1246" s="28"/>
      <c r="AP1246" s="28"/>
      <c r="AQ1246" s="28"/>
      <c r="AR1246" s="28"/>
      <c r="AS1246" s="28"/>
      <c r="AT1246" s="28"/>
      <c r="AU1246" s="28"/>
      <c r="AV1246" s="28"/>
      <c r="AW1246" s="28"/>
      <c r="AX1246" s="28"/>
      <c r="AY1246" s="28"/>
      <c r="AZ1246" s="28"/>
      <c r="BA1246" s="28"/>
      <c r="BB1246" s="28"/>
      <c r="BC1246" s="28"/>
      <c r="BD1246" s="28"/>
      <c r="BE1246" s="28"/>
    </row>
    <row r="1247" spans="1:57" s="23" customFormat="1" ht="14.25">
      <c r="A1247" s="28"/>
      <c r="B1247" s="28"/>
      <c r="C1247" s="28"/>
      <c r="D1247" s="28"/>
      <c r="E1247" s="28"/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38"/>
      <c r="R1247" s="28"/>
      <c r="S1247" s="28"/>
      <c r="T1247" s="28"/>
      <c r="U1247" s="28"/>
      <c r="V1247" s="28"/>
      <c r="W1247" s="28"/>
      <c r="X1247" s="28"/>
      <c r="Y1247" s="28"/>
      <c r="Z1247" s="28"/>
      <c r="AA1247" s="28"/>
      <c r="AB1247" s="28"/>
      <c r="AC1247" s="28"/>
      <c r="AD1247" s="28"/>
      <c r="AE1247" s="28"/>
      <c r="AF1247" s="28"/>
      <c r="AG1247" s="28"/>
      <c r="AH1247" s="28"/>
      <c r="AI1247" s="28"/>
      <c r="AJ1247" s="28"/>
      <c r="AK1247" s="28"/>
      <c r="AL1247" s="28"/>
      <c r="AM1247" s="28"/>
      <c r="AN1247" s="28"/>
      <c r="AO1247" s="28"/>
      <c r="AP1247" s="28"/>
      <c r="AQ1247" s="28"/>
      <c r="AR1247" s="28"/>
      <c r="AS1247" s="28"/>
      <c r="AT1247" s="28"/>
      <c r="AU1247" s="28"/>
      <c r="AV1247" s="28"/>
      <c r="AW1247" s="28"/>
      <c r="AX1247" s="28"/>
      <c r="AY1247" s="28"/>
      <c r="AZ1247" s="28"/>
      <c r="BA1247" s="28"/>
      <c r="BB1247" s="28"/>
      <c r="BC1247" s="28"/>
      <c r="BD1247" s="28"/>
      <c r="BE1247" s="28"/>
    </row>
    <row r="1248" spans="1:57" s="23" customFormat="1" ht="14.25">
      <c r="A1248" s="28"/>
      <c r="B1248" s="28"/>
      <c r="C1248" s="28"/>
      <c r="D1248" s="28"/>
      <c r="E1248" s="28"/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  <c r="P1248" s="28"/>
      <c r="Q1248" s="38"/>
      <c r="R1248" s="28"/>
      <c r="S1248" s="28"/>
      <c r="T1248" s="28"/>
      <c r="U1248" s="28"/>
      <c r="V1248" s="28"/>
      <c r="W1248" s="28"/>
      <c r="X1248" s="28"/>
      <c r="Y1248" s="28"/>
      <c r="Z1248" s="28"/>
      <c r="AA1248" s="28"/>
      <c r="AB1248" s="28"/>
      <c r="AC1248" s="28"/>
      <c r="AD1248" s="28"/>
      <c r="AE1248" s="28"/>
      <c r="AF1248" s="28"/>
      <c r="AG1248" s="28"/>
      <c r="AH1248" s="28"/>
      <c r="AI1248" s="28"/>
      <c r="AJ1248" s="28"/>
      <c r="AK1248" s="28"/>
      <c r="AL1248" s="28"/>
      <c r="AM1248" s="28"/>
      <c r="AN1248" s="28"/>
      <c r="AO1248" s="28"/>
      <c r="AP1248" s="28"/>
      <c r="AQ1248" s="28"/>
      <c r="AR1248" s="28"/>
      <c r="AS1248" s="28"/>
      <c r="AT1248" s="28"/>
      <c r="AU1248" s="28"/>
      <c r="AV1248" s="28"/>
      <c r="AW1248" s="28"/>
      <c r="AX1248" s="28"/>
      <c r="AY1248" s="28"/>
      <c r="AZ1248" s="28"/>
      <c r="BA1248" s="28"/>
      <c r="BB1248" s="28"/>
      <c r="BC1248" s="28"/>
      <c r="BD1248" s="28"/>
      <c r="BE1248" s="28"/>
    </row>
    <row r="1249" spans="1:57" s="23" customFormat="1" ht="14.25">
      <c r="A1249" s="28"/>
      <c r="B1249" s="28"/>
      <c r="C1249" s="28"/>
      <c r="D1249" s="28"/>
      <c r="E1249" s="28"/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  <c r="P1249" s="28"/>
      <c r="Q1249" s="38"/>
      <c r="R1249" s="28"/>
      <c r="S1249" s="28"/>
      <c r="T1249" s="28"/>
      <c r="U1249" s="28"/>
      <c r="V1249" s="28"/>
      <c r="W1249" s="28"/>
      <c r="X1249" s="28"/>
      <c r="Y1249" s="28"/>
      <c r="Z1249" s="28"/>
      <c r="AA1249" s="28"/>
      <c r="AB1249" s="28"/>
      <c r="AC1249" s="28"/>
      <c r="AD1249" s="28"/>
      <c r="AE1249" s="28"/>
      <c r="AF1249" s="28"/>
      <c r="AG1249" s="28"/>
      <c r="AH1249" s="28"/>
      <c r="AI1249" s="28"/>
      <c r="AJ1249" s="28"/>
      <c r="AK1249" s="28"/>
      <c r="AL1249" s="28"/>
      <c r="AM1249" s="28"/>
      <c r="AN1249" s="28"/>
      <c r="AO1249" s="28"/>
      <c r="AP1249" s="28"/>
      <c r="AQ1249" s="28"/>
      <c r="AR1249" s="28"/>
      <c r="AS1249" s="28"/>
      <c r="AT1249" s="28"/>
      <c r="AU1249" s="28"/>
      <c r="AV1249" s="28"/>
      <c r="AW1249" s="28"/>
      <c r="AX1249" s="28"/>
      <c r="AY1249" s="28"/>
      <c r="AZ1249" s="28"/>
      <c r="BA1249" s="28"/>
      <c r="BB1249" s="28"/>
      <c r="BC1249" s="28"/>
      <c r="BD1249" s="28"/>
      <c r="BE1249" s="28"/>
    </row>
    <row r="1250" spans="1:57" s="23" customFormat="1" ht="14.25">
      <c r="A1250" s="28"/>
      <c r="B1250" s="28"/>
      <c r="C1250" s="28"/>
      <c r="D1250" s="28"/>
      <c r="E1250" s="28"/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P1250" s="28"/>
      <c r="Q1250" s="38"/>
      <c r="R1250" s="28"/>
      <c r="S1250" s="28"/>
      <c r="T1250" s="28"/>
      <c r="U1250" s="28"/>
      <c r="V1250" s="28"/>
      <c r="W1250" s="28"/>
      <c r="X1250" s="28"/>
      <c r="Y1250" s="28"/>
      <c r="Z1250" s="28"/>
      <c r="AA1250" s="28"/>
      <c r="AB1250" s="28"/>
      <c r="AC1250" s="28"/>
      <c r="AD1250" s="28"/>
      <c r="AE1250" s="28"/>
      <c r="AF1250" s="28"/>
      <c r="AG1250" s="28"/>
      <c r="AH1250" s="28"/>
      <c r="AI1250" s="28"/>
      <c r="AJ1250" s="28"/>
      <c r="AK1250" s="28"/>
      <c r="AL1250" s="28"/>
      <c r="AM1250" s="28"/>
      <c r="AN1250" s="28"/>
      <c r="AO1250" s="28"/>
      <c r="AP1250" s="28"/>
      <c r="AQ1250" s="28"/>
      <c r="AR1250" s="28"/>
      <c r="AS1250" s="28"/>
      <c r="AT1250" s="28"/>
      <c r="AU1250" s="28"/>
      <c r="AV1250" s="28"/>
      <c r="AW1250" s="28"/>
      <c r="AX1250" s="28"/>
      <c r="AY1250" s="28"/>
      <c r="AZ1250" s="28"/>
      <c r="BA1250" s="28"/>
      <c r="BB1250" s="28"/>
      <c r="BC1250" s="28"/>
      <c r="BD1250" s="28"/>
      <c r="BE1250" s="28"/>
    </row>
    <row r="1251" spans="1:57" s="23" customFormat="1" ht="14.25">
      <c r="A1251" s="28"/>
      <c r="B1251" s="28"/>
      <c r="C1251" s="28"/>
      <c r="D1251" s="28"/>
      <c r="E1251" s="28"/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  <c r="P1251" s="28"/>
      <c r="Q1251" s="38"/>
      <c r="R1251" s="28"/>
      <c r="S1251" s="28"/>
      <c r="T1251" s="28"/>
      <c r="U1251" s="28"/>
      <c r="V1251" s="28"/>
      <c r="W1251" s="28"/>
      <c r="X1251" s="28"/>
      <c r="Y1251" s="28"/>
      <c r="Z1251" s="28"/>
      <c r="AA1251" s="28"/>
      <c r="AB1251" s="28"/>
      <c r="AC1251" s="28"/>
      <c r="AD1251" s="28"/>
      <c r="AE1251" s="28"/>
      <c r="AF1251" s="28"/>
      <c r="AG1251" s="28"/>
      <c r="AH1251" s="28"/>
      <c r="AI1251" s="28"/>
      <c r="AJ1251" s="28"/>
      <c r="AK1251" s="28"/>
      <c r="AL1251" s="28"/>
      <c r="AM1251" s="28"/>
      <c r="AN1251" s="28"/>
      <c r="AO1251" s="28"/>
      <c r="AP1251" s="28"/>
      <c r="AQ1251" s="28"/>
      <c r="AR1251" s="28"/>
      <c r="AS1251" s="28"/>
      <c r="AT1251" s="28"/>
      <c r="AU1251" s="28"/>
      <c r="AV1251" s="28"/>
      <c r="AW1251" s="28"/>
      <c r="AX1251" s="28"/>
      <c r="AY1251" s="28"/>
      <c r="AZ1251" s="28"/>
      <c r="BA1251" s="28"/>
      <c r="BB1251" s="28"/>
      <c r="BC1251" s="28"/>
      <c r="BD1251" s="28"/>
      <c r="BE1251" s="28"/>
    </row>
    <row r="1252" spans="1:57" s="23" customFormat="1" ht="14.25">
      <c r="A1252" s="28"/>
      <c r="B1252" s="28"/>
      <c r="C1252" s="28"/>
      <c r="D1252" s="28"/>
      <c r="E1252" s="28"/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  <c r="P1252" s="28"/>
      <c r="Q1252" s="38"/>
      <c r="R1252" s="28"/>
      <c r="S1252" s="28"/>
      <c r="T1252" s="28"/>
      <c r="U1252" s="28"/>
      <c r="V1252" s="28"/>
      <c r="W1252" s="28"/>
      <c r="X1252" s="28"/>
      <c r="Y1252" s="28"/>
      <c r="Z1252" s="28"/>
      <c r="AA1252" s="28"/>
      <c r="AB1252" s="28"/>
      <c r="AC1252" s="28"/>
      <c r="AD1252" s="28"/>
      <c r="AE1252" s="28"/>
      <c r="AF1252" s="28"/>
      <c r="AG1252" s="28"/>
      <c r="AH1252" s="28"/>
      <c r="AI1252" s="28"/>
      <c r="AJ1252" s="28"/>
      <c r="AK1252" s="28"/>
      <c r="AL1252" s="28"/>
      <c r="AM1252" s="28"/>
      <c r="AN1252" s="28"/>
      <c r="AO1252" s="28"/>
      <c r="AP1252" s="28"/>
      <c r="AQ1252" s="28"/>
      <c r="AR1252" s="28"/>
      <c r="AS1252" s="28"/>
      <c r="AT1252" s="28"/>
      <c r="AU1252" s="28"/>
      <c r="AV1252" s="28"/>
      <c r="AW1252" s="28"/>
      <c r="AX1252" s="28"/>
      <c r="AY1252" s="28"/>
      <c r="AZ1252" s="28"/>
      <c r="BA1252" s="28"/>
      <c r="BB1252" s="28"/>
      <c r="BC1252" s="28"/>
      <c r="BD1252" s="28"/>
      <c r="BE1252" s="28"/>
    </row>
    <row r="1253" spans="1:57" s="23" customFormat="1" ht="14.25">
      <c r="A1253" s="28"/>
      <c r="B1253" s="28"/>
      <c r="C1253" s="28"/>
      <c r="D1253" s="28"/>
      <c r="E1253" s="28"/>
      <c r="F1253" s="28"/>
      <c r="G1253" s="28"/>
      <c r="H1253" s="28"/>
      <c r="I1253" s="28"/>
      <c r="J1253" s="28"/>
      <c r="K1253" s="28"/>
      <c r="L1253" s="28"/>
      <c r="M1253" s="28"/>
      <c r="N1253" s="28"/>
      <c r="O1253" s="28"/>
      <c r="P1253" s="28"/>
      <c r="Q1253" s="38"/>
      <c r="R1253" s="28"/>
      <c r="S1253" s="28"/>
      <c r="T1253" s="28"/>
      <c r="U1253" s="28"/>
      <c r="V1253" s="28"/>
      <c r="W1253" s="28"/>
      <c r="X1253" s="28"/>
      <c r="Y1253" s="28"/>
      <c r="Z1253" s="28"/>
      <c r="AA1253" s="28"/>
      <c r="AB1253" s="28"/>
      <c r="AC1253" s="28"/>
      <c r="AD1253" s="28"/>
      <c r="AE1253" s="28"/>
      <c r="AF1253" s="28"/>
      <c r="AG1253" s="28"/>
      <c r="AH1253" s="28"/>
      <c r="AI1253" s="28"/>
      <c r="AJ1253" s="28"/>
      <c r="AK1253" s="28"/>
      <c r="AL1253" s="28"/>
      <c r="AM1253" s="28"/>
      <c r="AN1253" s="28"/>
      <c r="AO1253" s="28"/>
      <c r="AP1253" s="28"/>
      <c r="AQ1253" s="28"/>
      <c r="AR1253" s="28"/>
      <c r="AS1253" s="28"/>
      <c r="AT1253" s="28"/>
      <c r="AU1253" s="28"/>
      <c r="AV1253" s="28"/>
      <c r="AW1253" s="28"/>
      <c r="AX1253" s="28"/>
      <c r="AY1253" s="28"/>
      <c r="AZ1253" s="28"/>
      <c r="BA1253" s="28"/>
      <c r="BB1253" s="28"/>
      <c r="BC1253" s="28"/>
      <c r="BD1253" s="28"/>
      <c r="BE1253" s="28"/>
    </row>
    <row r="1254" spans="1:57" s="23" customFormat="1" ht="14.25">
      <c r="A1254" s="28"/>
      <c r="B1254" s="28"/>
      <c r="C1254" s="28"/>
      <c r="D1254" s="28"/>
      <c r="E1254" s="28"/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  <c r="P1254" s="28"/>
      <c r="Q1254" s="38"/>
      <c r="R1254" s="28"/>
      <c r="S1254" s="28"/>
      <c r="T1254" s="28"/>
      <c r="U1254" s="28"/>
      <c r="V1254" s="28"/>
      <c r="W1254" s="28"/>
      <c r="X1254" s="28"/>
      <c r="Y1254" s="28"/>
      <c r="Z1254" s="28"/>
      <c r="AA1254" s="28"/>
      <c r="AB1254" s="28"/>
      <c r="AC1254" s="28"/>
      <c r="AD1254" s="28"/>
      <c r="AE1254" s="28"/>
      <c r="AF1254" s="28"/>
      <c r="AG1254" s="28"/>
      <c r="AH1254" s="28"/>
      <c r="AI1254" s="28"/>
      <c r="AJ1254" s="28"/>
      <c r="AK1254" s="28"/>
      <c r="AL1254" s="28"/>
      <c r="AM1254" s="28"/>
      <c r="AN1254" s="28"/>
      <c r="AO1254" s="28"/>
      <c r="AP1254" s="28"/>
      <c r="AQ1254" s="28"/>
      <c r="AR1254" s="28"/>
      <c r="AS1254" s="28"/>
      <c r="AT1254" s="28"/>
      <c r="AU1254" s="28"/>
      <c r="AV1254" s="28"/>
      <c r="AW1254" s="28"/>
      <c r="AX1254" s="28"/>
      <c r="AY1254" s="28"/>
      <c r="AZ1254" s="28"/>
      <c r="BA1254" s="28"/>
      <c r="BB1254" s="28"/>
      <c r="BC1254" s="28"/>
      <c r="BD1254" s="28"/>
      <c r="BE1254" s="28"/>
    </row>
    <row r="1255" spans="1:57" s="23" customFormat="1" ht="14.25">
      <c r="A1255" s="28"/>
      <c r="B1255" s="28"/>
      <c r="C1255" s="28"/>
      <c r="D1255" s="28"/>
      <c r="E1255" s="28"/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  <c r="P1255" s="28"/>
      <c r="Q1255" s="38"/>
      <c r="R1255" s="28"/>
      <c r="S1255" s="28"/>
      <c r="T1255" s="28"/>
      <c r="U1255" s="28"/>
      <c r="V1255" s="28"/>
      <c r="W1255" s="28"/>
      <c r="X1255" s="28"/>
      <c r="Y1255" s="28"/>
      <c r="Z1255" s="28"/>
      <c r="AA1255" s="28"/>
      <c r="AB1255" s="28"/>
      <c r="AC1255" s="28"/>
      <c r="AD1255" s="28"/>
      <c r="AE1255" s="28"/>
      <c r="AF1255" s="28"/>
      <c r="AG1255" s="28"/>
      <c r="AH1255" s="28"/>
      <c r="AI1255" s="28"/>
      <c r="AJ1255" s="28"/>
      <c r="AK1255" s="28"/>
      <c r="AL1255" s="28"/>
      <c r="AM1255" s="28"/>
      <c r="AN1255" s="28"/>
      <c r="AO1255" s="28"/>
      <c r="AP1255" s="28"/>
      <c r="AQ1255" s="28"/>
      <c r="AR1255" s="28"/>
      <c r="AS1255" s="28"/>
      <c r="AT1255" s="28"/>
      <c r="AU1255" s="28"/>
      <c r="AV1255" s="28"/>
      <c r="AW1255" s="28"/>
      <c r="AX1255" s="28"/>
      <c r="AY1255" s="28"/>
      <c r="AZ1255" s="28"/>
      <c r="BA1255" s="28"/>
      <c r="BB1255" s="28"/>
      <c r="BC1255" s="28"/>
      <c r="BD1255" s="28"/>
      <c r="BE1255" s="28"/>
    </row>
    <row r="1256" spans="1:57" s="23" customFormat="1" ht="14.25">
      <c r="A1256" s="28"/>
      <c r="B1256" s="28"/>
      <c r="C1256" s="28"/>
      <c r="D1256" s="28"/>
      <c r="E1256" s="28"/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  <c r="P1256" s="28"/>
      <c r="Q1256" s="38"/>
      <c r="R1256" s="28"/>
      <c r="S1256" s="28"/>
      <c r="T1256" s="28"/>
      <c r="U1256" s="28"/>
      <c r="V1256" s="28"/>
      <c r="W1256" s="28"/>
      <c r="X1256" s="28"/>
      <c r="Y1256" s="28"/>
      <c r="Z1256" s="28"/>
      <c r="AA1256" s="28"/>
      <c r="AB1256" s="28"/>
      <c r="AC1256" s="28"/>
      <c r="AD1256" s="28"/>
      <c r="AE1256" s="28"/>
      <c r="AF1256" s="28"/>
      <c r="AG1256" s="28"/>
      <c r="AH1256" s="28"/>
      <c r="AI1256" s="28"/>
      <c r="AJ1256" s="28"/>
      <c r="AK1256" s="28"/>
      <c r="AL1256" s="28"/>
      <c r="AM1256" s="28"/>
      <c r="AN1256" s="28"/>
      <c r="AO1256" s="28"/>
      <c r="AP1256" s="28"/>
      <c r="AQ1256" s="28"/>
      <c r="AR1256" s="28"/>
      <c r="AS1256" s="28"/>
      <c r="AT1256" s="28"/>
      <c r="AU1256" s="28"/>
      <c r="AV1256" s="28"/>
      <c r="AW1256" s="28"/>
      <c r="AX1256" s="28"/>
      <c r="AY1256" s="28"/>
      <c r="AZ1256" s="28"/>
      <c r="BA1256" s="28"/>
      <c r="BB1256" s="28"/>
      <c r="BC1256" s="28"/>
      <c r="BD1256" s="28"/>
      <c r="BE1256" s="28"/>
    </row>
    <row r="1257" spans="1:57" s="23" customFormat="1" ht="14.25">
      <c r="A1257" s="28"/>
      <c r="B1257" s="28"/>
      <c r="C1257" s="28"/>
      <c r="D1257" s="28"/>
      <c r="E1257" s="28"/>
      <c r="F1257" s="28"/>
      <c r="G1257" s="28"/>
      <c r="H1257" s="28"/>
      <c r="I1257" s="28"/>
      <c r="J1257" s="28"/>
      <c r="K1257" s="28"/>
      <c r="L1257" s="28"/>
      <c r="M1257" s="28"/>
      <c r="N1257" s="28"/>
      <c r="O1257" s="28"/>
      <c r="P1257" s="28"/>
      <c r="Q1257" s="38"/>
      <c r="R1257" s="28"/>
      <c r="S1257" s="28"/>
      <c r="T1257" s="28"/>
      <c r="U1257" s="28"/>
      <c r="V1257" s="28"/>
      <c r="W1257" s="28"/>
      <c r="X1257" s="28"/>
      <c r="Y1257" s="28"/>
      <c r="Z1257" s="28"/>
      <c r="AA1257" s="28"/>
      <c r="AB1257" s="28"/>
      <c r="AC1257" s="28"/>
      <c r="AD1257" s="28"/>
      <c r="AE1257" s="28"/>
      <c r="AF1257" s="28"/>
      <c r="AG1257" s="28"/>
      <c r="AH1257" s="28"/>
      <c r="AI1257" s="28"/>
      <c r="AJ1257" s="28"/>
      <c r="AK1257" s="28"/>
      <c r="AL1257" s="28"/>
      <c r="AM1257" s="28"/>
      <c r="AN1257" s="28"/>
      <c r="AO1257" s="28"/>
      <c r="AP1257" s="28"/>
      <c r="AQ1257" s="28"/>
      <c r="AR1257" s="28"/>
      <c r="AS1257" s="28"/>
      <c r="AT1257" s="28"/>
      <c r="AU1257" s="28"/>
      <c r="AV1257" s="28"/>
      <c r="AW1257" s="28"/>
      <c r="AX1257" s="28"/>
      <c r="AY1257" s="28"/>
      <c r="AZ1257" s="28"/>
      <c r="BA1257" s="28"/>
      <c r="BB1257" s="28"/>
      <c r="BC1257" s="28"/>
      <c r="BD1257" s="28"/>
      <c r="BE1257" s="28"/>
    </row>
    <row r="1258" spans="1:57" s="23" customFormat="1" ht="14.25">
      <c r="A1258" s="28"/>
      <c r="B1258" s="28"/>
      <c r="C1258" s="28"/>
      <c r="D1258" s="28"/>
      <c r="E1258" s="28"/>
      <c r="F1258" s="28"/>
      <c r="G1258" s="28"/>
      <c r="H1258" s="28"/>
      <c r="I1258" s="28"/>
      <c r="J1258" s="28"/>
      <c r="K1258" s="28"/>
      <c r="L1258" s="28"/>
      <c r="M1258" s="28"/>
      <c r="N1258" s="28"/>
      <c r="O1258" s="28"/>
      <c r="P1258" s="28"/>
      <c r="Q1258" s="38"/>
      <c r="R1258" s="28"/>
      <c r="S1258" s="28"/>
      <c r="T1258" s="28"/>
      <c r="U1258" s="28"/>
      <c r="V1258" s="28"/>
      <c r="W1258" s="28"/>
      <c r="X1258" s="28"/>
      <c r="Y1258" s="28"/>
      <c r="Z1258" s="28"/>
      <c r="AA1258" s="28"/>
      <c r="AB1258" s="28"/>
      <c r="AC1258" s="28"/>
      <c r="AD1258" s="28"/>
      <c r="AE1258" s="28"/>
      <c r="AF1258" s="28"/>
      <c r="AG1258" s="28"/>
      <c r="AH1258" s="28"/>
      <c r="AI1258" s="28"/>
      <c r="AJ1258" s="28"/>
      <c r="AK1258" s="28"/>
      <c r="AL1258" s="28"/>
      <c r="AM1258" s="28"/>
      <c r="AN1258" s="28"/>
      <c r="AO1258" s="28"/>
      <c r="AP1258" s="28"/>
      <c r="AQ1258" s="28"/>
      <c r="AR1258" s="28"/>
      <c r="AS1258" s="28"/>
      <c r="AT1258" s="28"/>
      <c r="AU1258" s="28"/>
      <c r="AV1258" s="28"/>
      <c r="AW1258" s="28"/>
      <c r="AX1258" s="28"/>
      <c r="AY1258" s="28"/>
      <c r="AZ1258" s="28"/>
      <c r="BA1258" s="28"/>
      <c r="BB1258" s="28"/>
      <c r="BC1258" s="28"/>
      <c r="BD1258" s="28"/>
      <c r="BE1258" s="28"/>
    </row>
    <row r="1259" spans="1:57" s="23" customFormat="1" ht="14.25">
      <c r="A1259" s="28"/>
      <c r="B1259" s="28"/>
      <c r="C1259" s="28"/>
      <c r="D1259" s="28"/>
      <c r="E1259" s="28"/>
      <c r="F1259" s="28"/>
      <c r="G1259" s="28"/>
      <c r="H1259" s="28"/>
      <c r="I1259" s="28"/>
      <c r="J1259" s="28"/>
      <c r="K1259" s="28"/>
      <c r="L1259" s="28"/>
      <c r="M1259" s="28"/>
      <c r="N1259" s="28"/>
      <c r="O1259" s="28"/>
      <c r="P1259" s="28"/>
      <c r="Q1259" s="38"/>
      <c r="R1259" s="28"/>
      <c r="S1259" s="28"/>
      <c r="T1259" s="28"/>
      <c r="U1259" s="28"/>
      <c r="V1259" s="28"/>
      <c r="W1259" s="28"/>
      <c r="X1259" s="28"/>
      <c r="Y1259" s="28"/>
      <c r="Z1259" s="28"/>
      <c r="AA1259" s="28"/>
      <c r="AB1259" s="28"/>
      <c r="AC1259" s="28"/>
      <c r="AD1259" s="28"/>
      <c r="AE1259" s="28"/>
      <c r="AF1259" s="28"/>
      <c r="AG1259" s="28"/>
      <c r="AH1259" s="28"/>
      <c r="AI1259" s="28"/>
      <c r="AJ1259" s="28"/>
      <c r="AK1259" s="28"/>
      <c r="AL1259" s="28"/>
      <c r="AM1259" s="28"/>
      <c r="AN1259" s="28"/>
      <c r="AO1259" s="28"/>
      <c r="AP1259" s="28"/>
      <c r="AQ1259" s="28"/>
      <c r="AR1259" s="28"/>
      <c r="AS1259" s="28"/>
      <c r="AT1259" s="28"/>
      <c r="AU1259" s="28"/>
      <c r="AV1259" s="28"/>
      <c r="AW1259" s="28"/>
      <c r="AX1259" s="28"/>
      <c r="AY1259" s="28"/>
      <c r="AZ1259" s="28"/>
      <c r="BA1259" s="28"/>
      <c r="BB1259" s="28"/>
      <c r="BC1259" s="28"/>
      <c r="BD1259" s="28"/>
      <c r="BE1259" s="28"/>
    </row>
    <row r="1260" spans="1:57" s="23" customFormat="1" ht="14.25">
      <c r="A1260" s="28"/>
      <c r="B1260" s="28"/>
      <c r="C1260" s="28"/>
      <c r="D1260" s="28"/>
      <c r="E1260" s="28"/>
      <c r="F1260" s="28"/>
      <c r="G1260" s="28"/>
      <c r="H1260" s="28"/>
      <c r="I1260" s="28"/>
      <c r="J1260" s="28"/>
      <c r="K1260" s="28"/>
      <c r="L1260" s="28"/>
      <c r="M1260" s="28"/>
      <c r="N1260" s="28"/>
      <c r="O1260" s="28"/>
      <c r="P1260" s="28"/>
      <c r="Q1260" s="38"/>
      <c r="R1260" s="28"/>
      <c r="S1260" s="28"/>
      <c r="T1260" s="28"/>
      <c r="U1260" s="28"/>
      <c r="V1260" s="28"/>
      <c r="W1260" s="28"/>
      <c r="X1260" s="28"/>
      <c r="Y1260" s="28"/>
      <c r="Z1260" s="28"/>
      <c r="AA1260" s="28"/>
      <c r="AB1260" s="28"/>
      <c r="AC1260" s="28"/>
      <c r="AD1260" s="28"/>
      <c r="AE1260" s="28"/>
      <c r="AF1260" s="28"/>
      <c r="AG1260" s="28"/>
      <c r="AH1260" s="28"/>
      <c r="AI1260" s="28"/>
      <c r="AJ1260" s="28"/>
      <c r="AK1260" s="28"/>
      <c r="AL1260" s="28"/>
      <c r="AM1260" s="28"/>
      <c r="AN1260" s="28"/>
      <c r="AO1260" s="28"/>
      <c r="AP1260" s="28"/>
      <c r="AQ1260" s="28"/>
      <c r="AR1260" s="28"/>
      <c r="AS1260" s="28"/>
      <c r="AT1260" s="28"/>
      <c r="AU1260" s="28"/>
      <c r="AV1260" s="28"/>
      <c r="AW1260" s="28"/>
      <c r="AX1260" s="28"/>
      <c r="AY1260" s="28"/>
      <c r="AZ1260" s="28"/>
      <c r="BA1260" s="28"/>
      <c r="BB1260" s="28"/>
      <c r="BC1260" s="28"/>
      <c r="BD1260" s="28"/>
      <c r="BE1260" s="28"/>
    </row>
    <row r="1261" spans="1:57" s="23" customFormat="1" ht="14.25">
      <c r="A1261" s="28"/>
      <c r="B1261" s="28"/>
      <c r="C1261" s="28"/>
      <c r="D1261" s="28"/>
      <c r="E1261" s="28"/>
      <c r="F1261" s="28"/>
      <c r="G1261" s="28"/>
      <c r="H1261" s="28"/>
      <c r="I1261" s="28"/>
      <c r="J1261" s="28"/>
      <c r="K1261" s="28"/>
      <c r="L1261" s="28"/>
      <c r="M1261" s="28"/>
      <c r="N1261" s="28"/>
      <c r="O1261" s="28"/>
      <c r="P1261" s="28"/>
      <c r="Q1261" s="38"/>
      <c r="R1261" s="28"/>
      <c r="S1261" s="28"/>
      <c r="T1261" s="28"/>
      <c r="U1261" s="28"/>
      <c r="V1261" s="28"/>
      <c r="W1261" s="28"/>
      <c r="X1261" s="28"/>
      <c r="Y1261" s="28"/>
      <c r="Z1261" s="28"/>
      <c r="AA1261" s="28"/>
      <c r="AB1261" s="28"/>
      <c r="AC1261" s="28"/>
      <c r="AD1261" s="28"/>
      <c r="AE1261" s="28"/>
      <c r="AF1261" s="28"/>
      <c r="AG1261" s="28"/>
      <c r="AH1261" s="28"/>
      <c r="AI1261" s="28"/>
      <c r="AJ1261" s="28"/>
      <c r="AK1261" s="28"/>
      <c r="AL1261" s="28"/>
      <c r="AM1261" s="28"/>
      <c r="AN1261" s="28"/>
      <c r="AO1261" s="28"/>
      <c r="AP1261" s="28"/>
      <c r="AQ1261" s="28"/>
      <c r="AR1261" s="28"/>
      <c r="AS1261" s="28"/>
      <c r="AT1261" s="28"/>
      <c r="AU1261" s="28"/>
      <c r="AV1261" s="28"/>
      <c r="AW1261" s="28"/>
      <c r="AX1261" s="28"/>
      <c r="AY1261" s="28"/>
      <c r="AZ1261" s="28"/>
      <c r="BA1261" s="28"/>
      <c r="BB1261" s="28"/>
      <c r="BC1261" s="28"/>
      <c r="BD1261" s="28"/>
      <c r="BE1261" s="28"/>
    </row>
    <row r="1262" spans="1:57" s="23" customFormat="1" ht="14.25">
      <c r="A1262" s="28"/>
      <c r="B1262" s="28"/>
      <c r="C1262" s="28"/>
      <c r="D1262" s="28"/>
      <c r="E1262" s="28"/>
      <c r="F1262" s="28"/>
      <c r="G1262" s="28"/>
      <c r="H1262" s="28"/>
      <c r="I1262" s="28"/>
      <c r="J1262" s="28"/>
      <c r="K1262" s="28"/>
      <c r="L1262" s="28"/>
      <c r="M1262" s="28"/>
      <c r="N1262" s="28"/>
      <c r="O1262" s="28"/>
      <c r="P1262" s="28"/>
      <c r="Q1262" s="38"/>
      <c r="R1262" s="28"/>
      <c r="S1262" s="28"/>
      <c r="T1262" s="28"/>
      <c r="U1262" s="28"/>
      <c r="V1262" s="28"/>
      <c r="W1262" s="28"/>
      <c r="X1262" s="28"/>
      <c r="Y1262" s="28"/>
      <c r="Z1262" s="28"/>
      <c r="AA1262" s="28"/>
      <c r="AB1262" s="28"/>
      <c r="AC1262" s="28"/>
      <c r="AD1262" s="28"/>
      <c r="AE1262" s="28"/>
      <c r="AF1262" s="28"/>
      <c r="AG1262" s="28"/>
      <c r="AH1262" s="28"/>
      <c r="AI1262" s="28"/>
      <c r="AJ1262" s="28"/>
      <c r="AK1262" s="28"/>
      <c r="AL1262" s="28"/>
      <c r="AM1262" s="28"/>
      <c r="AN1262" s="28"/>
      <c r="AO1262" s="28"/>
      <c r="AP1262" s="28"/>
      <c r="AQ1262" s="28"/>
      <c r="AR1262" s="28"/>
      <c r="AS1262" s="28"/>
      <c r="AT1262" s="28"/>
      <c r="AU1262" s="28"/>
      <c r="AV1262" s="28"/>
      <c r="AW1262" s="28"/>
      <c r="AX1262" s="28"/>
      <c r="AY1262" s="28"/>
      <c r="AZ1262" s="28"/>
      <c r="BA1262" s="28"/>
      <c r="BB1262" s="28"/>
      <c r="BC1262" s="28"/>
      <c r="BD1262" s="28"/>
      <c r="BE1262" s="28"/>
    </row>
    <row r="1263" spans="1:57" s="23" customFormat="1" ht="14.25">
      <c r="A1263" s="28"/>
      <c r="B1263" s="28"/>
      <c r="C1263" s="28"/>
      <c r="D1263" s="28"/>
      <c r="E1263" s="28"/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28"/>
      <c r="Q1263" s="38"/>
      <c r="R1263" s="28"/>
      <c r="S1263" s="28"/>
      <c r="T1263" s="28"/>
      <c r="U1263" s="28"/>
      <c r="V1263" s="28"/>
      <c r="W1263" s="28"/>
      <c r="X1263" s="28"/>
      <c r="Y1263" s="28"/>
      <c r="Z1263" s="28"/>
      <c r="AA1263" s="28"/>
      <c r="AB1263" s="28"/>
      <c r="AC1263" s="28"/>
      <c r="AD1263" s="28"/>
      <c r="AE1263" s="28"/>
      <c r="AF1263" s="28"/>
      <c r="AG1263" s="28"/>
      <c r="AH1263" s="28"/>
      <c r="AI1263" s="28"/>
      <c r="AJ1263" s="28"/>
      <c r="AK1263" s="28"/>
      <c r="AL1263" s="28"/>
      <c r="AM1263" s="28"/>
      <c r="AN1263" s="28"/>
      <c r="AO1263" s="28"/>
      <c r="AP1263" s="28"/>
      <c r="AQ1263" s="28"/>
      <c r="AR1263" s="28"/>
      <c r="AS1263" s="28"/>
      <c r="AT1263" s="28"/>
      <c r="AU1263" s="28"/>
      <c r="AV1263" s="28"/>
      <c r="AW1263" s="28"/>
      <c r="AX1263" s="28"/>
      <c r="AY1263" s="28"/>
      <c r="AZ1263" s="28"/>
      <c r="BA1263" s="28"/>
      <c r="BB1263" s="28"/>
      <c r="BC1263" s="28"/>
      <c r="BD1263" s="28"/>
      <c r="BE1263" s="28"/>
    </row>
    <row r="1264" spans="1:57" s="23" customFormat="1" ht="14.25">
      <c r="A1264" s="28"/>
      <c r="B1264" s="28"/>
      <c r="C1264" s="28"/>
      <c r="D1264" s="28"/>
      <c r="E1264" s="28"/>
      <c r="F1264" s="28"/>
      <c r="G1264" s="28"/>
      <c r="H1264" s="28"/>
      <c r="I1264" s="28"/>
      <c r="J1264" s="28"/>
      <c r="K1264" s="28"/>
      <c r="L1264" s="28"/>
      <c r="M1264" s="28"/>
      <c r="N1264" s="28"/>
      <c r="O1264" s="28"/>
      <c r="P1264" s="28"/>
      <c r="Q1264" s="38"/>
      <c r="R1264" s="28"/>
      <c r="S1264" s="28"/>
      <c r="T1264" s="28"/>
      <c r="U1264" s="28"/>
      <c r="V1264" s="28"/>
      <c r="W1264" s="28"/>
      <c r="X1264" s="28"/>
      <c r="Y1264" s="28"/>
      <c r="Z1264" s="28"/>
      <c r="AA1264" s="28"/>
      <c r="AB1264" s="28"/>
      <c r="AC1264" s="28"/>
      <c r="AD1264" s="28"/>
      <c r="AE1264" s="28"/>
      <c r="AF1264" s="28"/>
      <c r="AG1264" s="28"/>
      <c r="AH1264" s="28"/>
      <c r="AI1264" s="28"/>
      <c r="AJ1264" s="28"/>
      <c r="AK1264" s="28"/>
      <c r="AL1264" s="28"/>
      <c r="AM1264" s="28"/>
      <c r="AN1264" s="28"/>
      <c r="AO1264" s="28"/>
      <c r="AP1264" s="28"/>
      <c r="AQ1264" s="28"/>
      <c r="AR1264" s="28"/>
      <c r="AS1264" s="28"/>
      <c r="AT1264" s="28"/>
      <c r="AU1264" s="28"/>
      <c r="AV1264" s="28"/>
      <c r="AW1264" s="28"/>
      <c r="AX1264" s="28"/>
      <c r="AY1264" s="28"/>
      <c r="AZ1264" s="28"/>
      <c r="BA1264" s="28"/>
      <c r="BB1264" s="28"/>
      <c r="BC1264" s="28"/>
      <c r="BD1264" s="28"/>
      <c r="BE1264" s="28"/>
    </row>
    <row r="1265" spans="1:57" s="23" customFormat="1" ht="14.25">
      <c r="A1265" s="28"/>
      <c r="B1265" s="28"/>
      <c r="C1265" s="28"/>
      <c r="D1265" s="28"/>
      <c r="E1265" s="28"/>
      <c r="F1265" s="28"/>
      <c r="G1265" s="28"/>
      <c r="H1265" s="28"/>
      <c r="I1265" s="28"/>
      <c r="J1265" s="28"/>
      <c r="K1265" s="28"/>
      <c r="L1265" s="28"/>
      <c r="M1265" s="28"/>
      <c r="N1265" s="28"/>
      <c r="O1265" s="28"/>
      <c r="P1265" s="28"/>
      <c r="Q1265" s="38"/>
      <c r="R1265" s="28"/>
      <c r="S1265" s="28"/>
      <c r="T1265" s="28"/>
      <c r="U1265" s="28"/>
      <c r="V1265" s="28"/>
      <c r="W1265" s="28"/>
      <c r="X1265" s="28"/>
      <c r="Y1265" s="28"/>
      <c r="Z1265" s="28"/>
      <c r="AA1265" s="28"/>
      <c r="AB1265" s="28"/>
      <c r="AC1265" s="28"/>
      <c r="AD1265" s="28"/>
      <c r="AE1265" s="28"/>
      <c r="AF1265" s="28"/>
      <c r="AG1265" s="28"/>
      <c r="AH1265" s="28"/>
      <c r="AI1265" s="28"/>
      <c r="AJ1265" s="28"/>
      <c r="AK1265" s="28"/>
      <c r="AL1265" s="28"/>
      <c r="AM1265" s="28"/>
      <c r="AN1265" s="28"/>
      <c r="AO1265" s="28"/>
      <c r="AP1265" s="28"/>
      <c r="AQ1265" s="28"/>
      <c r="AR1265" s="28"/>
      <c r="AS1265" s="28"/>
      <c r="AT1265" s="28"/>
      <c r="AU1265" s="28"/>
      <c r="AV1265" s="28"/>
      <c r="AW1265" s="28"/>
      <c r="AX1265" s="28"/>
      <c r="AY1265" s="28"/>
      <c r="AZ1265" s="28"/>
      <c r="BA1265" s="28"/>
      <c r="BB1265" s="28"/>
      <c r="BC1265" s="28"/>
      <c r="BD1265" s="28"/>
      <c r="BE1265" s="28"/>
    </row>
    <row r="1266" spans="1:57" s="23" customFormat="1" ht="14.25">
      <c r="A1266" s="28"/>
      <c r="B1266" s="28"/>
      <c r="C1266" s="28"/>
      <c r="D1266" s="28"/>
      <c r="E1266" s="28"/>
      <c r="F1266" s="28"/>
      <c r="G1266" s="28"/>
      <c r="H1266" s="28"/>
      <c r="I1266" s="28"/>
      <c r="J1266" s="28"/>
      <c r="K1266" s="28"/>
      <c r="L1266" s="28"/>
      <c r="M1266" s="28"/>
      <c r="N1266" s="28"/>
      <c r="O1266" s="28"/>
      <c r="P1266" s="28"/>
      <c r="Q1266" s="38"/>
      <c r="R1266" s="28"/>
      <c r="S1266" s="28"/>
      <c r="T1266" s="28"/>
      <c r="U1266" s="28"/>
      <c r="V1266" s="28"/>
      <c r="W1266" s="28"/>
      <c r="X1266" s="28"/>
      <c r="Y1266" s="28"/>
      <c r="Z1266" s="28"/>
      <c r="AA1266" s="28"/>
      <c r="AB1266" s="28"/>
      <c r="AC1266" s="28"/>
      <c r="AD1266" s="28"/>
      <c r="AE1266" s="28"/>
      <c r="AF1266" s="28"/>
      <c r="AG1266" s="28"/>
      <c r="AH1266" s="28"/>
      <c r="AI1266" s="28"/>
      <c r="AJ1266" s="28"/>
      <c r="AK1266" s="28"/>
      <c r="AL1266" s="28"/>
      <c r="AM1266" s="28"/>
      <c r="AN1266" s="28"/>
      <c r="AO1266" s="28"/>
      <c r="AP1266" s="28"/>
      <c r="AQ1266" s="28"/>
      <c r="AR1266" s="28"/>
      <c r="AS1266" s="28"/>
      <c r="AT1266" s="28"/>
      <c r="AU1266" s="28"/>
      <c r="AV1266" s="28"/>
      <c r="AW1266" s="28"/>
      <c r="AX1266" s="28"/>
      <c r="AY1266" s="28"/>
      <c r="AZ1266" s="28"/>
      <c r="BA1266" s="28"/>
      <c r="BB1266" s="28"/>
      <c r="BC1266" s="28"/>
      <c r="BD1266" s="28"/>
      <c r="BE1266" s="28"/>
    </row>
    <row r="1267" spans="1:57" s="23" customFormat="1" ht="14.25">
      <c r="A1267" s="28"/>
      <c r="B1267" s="28"/>
      <c r="C1267" s="28"/>
      <c r="D1267" s="28"/>
      <c r="E1267" s="28"/>
      <c r="F1267" s="28"/>
      <c r="G1267" s="28"/>
      <c r="H1267" s="28"/>
      <c r="I1267" s="28"/>
      <c r="J1267" s="28"/>
      <c r="K1267" s="28"/>
      <c r="L1267" s="28"/>
      <c r="M1267" s="28"/>
      <c r="N1267" s="28"/>
      <c r="O1267" s="28"/>
      <c r="P1267" s="28"/>
      <c r="Q1267" s="38"/>
      <c r="R1267" s="28"/>
      <c r="S1267" s="28"/>
      <c r="T1267" s="28"/>
      <c r="U1267" s="28"/>
      <c r="V1267" s="28"/>
      <c r="W1267" s="28"/>
      <c r="X1267" s="28"/>
      <c r="Y1267" s="28"/>
      <c r="Z1267" s="28"/>
      <c r="AA1267" s="28"/>
      <c r="AB1267" s="28"/>
      <c r="AC1267" s="28"/>
      <c r="AD1267" s="28"/>
      <c r="AE1267" s="28"/>
      <c r="AF1267" s="28"/>
      <c r="AG1267" s="28"/>
      <c r="AH1267" s="28"/>
      <c r="AI1267" s="28"/>
      <c r="AJ1267" s="28"/>
      <c r="AK1267" s="28"/>
      <c r="AL1267" s="28"/>
      <c r="AM1267" s="28"/>
      <c r="AN1267" s="28"/>
      <c r="AO1267" s="28"/>
      <c r="AP1267" s="28"/>
      <c r="AQ1267" s="28"/>
      <c r="AR1267" s="28"/>
      <c r="AS1267" s="28"/>
      <c r="AT1267" s="28"/>
      <c r="AU1267" s="28"/>
      <c r="AV1267" s="28"/>
      <c r="AW1267" s="28"/>
      <c r="AX1267" s="28"/>
      <c r="AY1267" s="28"/>
      <c r="AZ1267" s="28"/>
      <c r="BA1267" s="28"/>
      <c r="BB1267" s="28"/>
      <c r="BC1267" s="28"/>
      <c r="BD1267" s="28"/>
      <c r="BE1267" s="28"/>
    </row>
    <row r="1268" spans="1:57" s="23" customFormat="1" ht="14.25">
      <c r="A1268" s="28"/>
      <c r="B1268" s="28"/>
      <c r="C1268" s="28"/>
      <c r="D1268" s="28"/>
      <c r="E1268" s="28"/>
      <c r="F1268" s="28"/>
      <c r="G1268" s="28"/>
      <c r="H1268" s="28"/>
      <c r="I1268" s="28"/>
      <c r="J1268" s="28"/>
      <c r="K1268" s="28"/>
      <c r="L1268" s="28"/>
      <c r="M1268" s="28"/>
      <c r="N1268" s="28"/>
      <c r="O1268" s="28"/>
      <c r="P1268" s="28"/>
      <c r="Q1268" s="38"/>
      <c r="R1268" s="28"/>
      <c r="S1268" s="28"/>
      <c r="T1268" s="28"/>
      <c r="U1268" s="28"/>
      <c r="V1268" s="28"/>
      <c r="W1268" s="28"/>
      <c r="X1268" s="28"/>
      <c r="Y1268" s="28"/>
      <c r="Z1268" s="28"/>
      <c r="AA1268" s="28"/>
      <c r="AB1268" s="28"/>
      <c r="AC1268" s="28"/>
      <c r="AD1268" s="28"/>
      <c r="AE1268" s="28"/>
      <c r="AF1268" s="28"/>
      <c r="AG1268" s="28"/>
      <c r="AH1268" s="28"/>
      <c r="AI1268" s="28"/>
      <c r="AJ1268" s="28"/>
      <c r="AK1268" s="28"/>
      <c r="AL1268" s="28"/>
      <c r="AM1268" s="28"/>
      <c r="AN1268" s="28"/>
      <c r="AO1268" s="28"/>
      <c r="AP1268" s="28"/>
      <c r="AQ1268" s="28"/>
      <c r="AR1268" s="28"/>
      <c r="AS1268" s="28"/>
      <c r="AT1268" s="28"/>
      <c r="AU1268" s="28"/>
      <c r="AV1268" s="28"/>
      <c r="AW1268" s="28"/>
      <c r="AX1268" s="28"/>
      <c r="AY1268" s="28"/>
      <c r="AZ1268" s="28"/>
      <c r="BA1268" s="28"/>
      <c r="BB1268" s="28"/>
      <c r="BC1268" s="28"/>
      <c r="BD1268" s="28"/>
      <c r="BE1268" s="28"/>
    </row>
    <row r="1269" spans="1:57" s="23" customFormat="1" ht="14.25">
      <c r="A1269" s="28"/>
      <c r="B1269" s="28"/>
      <c r="C1269" s="28"/>
      <c r="D1269" s="28"/>
      <c r="E1269" s="28"/>
      <c r="F1269" s="28"/>
      <c r="G1269" s="28"/>
      <c r="H1269" s="28"/>
      <c r="I1269" s="28"/>
      <c r="J1269" s="28"/>
      <c r="K1269" s="28"/>
      <c r="L1269" s="28"/>
      <c r="M1269" s="28"/>
      <c r="N1269" s="28"/>
      <c r="O1269" s="28"/>
      <c r="P1269" s="28"/>
      <c r="Q1269" s="38"/>
      <c r="R1269" s="28"/>
      <c r="S1269" s="28"/>
      <c r="T1269" s="28"/>
      <c r="U1269" s="28"/>
      <c r="V1269" s="28"/>
      <c r="W1269" s="28"/>
      <c r="X1269" s="28"/>
      <c r="Y1269" s="28"/>
      <c r="Z1269" s="28"/>
      <c r="AA1269" s="28"/>
      <c r="AB1269" s="28"/>
      <c r="AC1269" s="28"/>
      <c r="AD1269" s="28"/>
      <c r="AE1269" s="28"/>
      <c r="AF1269" s="28"/>
      <c r="AG1269" s="28"/>
      <c r="AH1269" s="28"/>
      <c r="AI1269" s="28"/>
      <c r="AJ1269" s="28"/>
      <c r="AK1269" s="28"/>
      <c r="AL1269" s="28"/>
      <c r="AM1269" s="28"/>
      <c r="AN1269" s="28"/>
      <c r="AO1269" s="28"/>
      <c r="AP1269" s="28"/>
      <c r="AQ1269" s="28"/>
      <c r="AR1269" s="28"/>
      <c r="AS1269" s="28"/>
      <c r="AT1269" s="28"/>
      <c r="AU1269" s="28"/>
      <c r="AV1269" s="28"/>
      <c r="AW1269" s="28"/>
      <c r="AX1269" s="28"/>
      <c r="AY1269" s="28"/>
      <c r="AZ1269" s="28"/>
      <c r="BA1269" s="28"/>
      <c r="BB1269" s="28"/>
      <c r="BC1269" s="28"/>
      <c r="BD1269" s="28"/>
      <c r="BE1269" s="28"/>
    </row>
    <row r="1270" spans="1:57" s="23" customFormat="1" ht="14.25">
      <c r="A1270" s="28"/>
      <c r="B1270" s="28"/>
      <c r="C1270" s="28"/>
      <c r="D1270" s="28"/>
      <c r="E1270" s="28"/>
      <c r="F1270" s="28"/>
      <c r="G1270" s="28"/>
      <c r="H1270" s="28"/>
      <c r="I1270" s="28"/>
      <c r="J1270" s="28"/>
      <c r="K1270" s="28"/>
      <c r="L1270" s="28"/>
      <c r="M1270" s="28"/>
      <c r="N1270" s="28"/>
      <c r="O1270" s="28"/>
      <c r="P1270" s="28"/>
      <c r="Q1270" s="38"/>
      <c r="R1270" s="28"/>
      <c r="S1270" s="28"/>
      <c r="T1270" s="28"/>
      <c r="U1270" s="28"/>
      <c r="V1270" s="28"/>
      <c r="W1270" s="28"/>
      <c r="X1270" s="28"/>
      <c r="Y1270" s="28"/>
      <c r="Z1270" s="28"/>
      <c r="AA1270" s="28"/>
      <c r="AB1270" s="28"/>
      <c r="AC1270" s="28"/>
      <c r="AD1270" s="28"/>
      <c r="AE1270" s="28"/>
      <c r="AF1270" s="28"/>
      <c r="AG1270" s="28"/>
      <c r="AH1270" s="28"/>
      <c r="AI1270" s="28"/>
      <c r="AJ1270" s="28"/>
      <c r="AK1270" s="28"/>
      <c r="AL1270" s="28"/>
      <c r="AM1270" s="28"/>
      <c r="AN1270" s="28"/>
      <c r="AO1270" s="28"/>
      <c r="AP1270" s="28"/>
      <c r="AQ1270" s="28"/>
      <c r="AR1270" s="28"/>
      <c r="AS1270" s="28"/>
      <c r="AT1270" s="28"/>
      <c r="AU1270" s="28"/>
      <c r="AV1270" s="28"/>
      <c r="AW1270" s="28"/>
      <c r="AX1270" s="28"/>
      <c r="AY1270" s="28"/>
      <c r="AZ1270" s="28"/>
      <c r="BA1270" s="28"/>
      <c r="BB1270" s="28"/>
      <c r="BC1270" s="28"/>
      <c r="BD1270" s="28"/>
      <c r="BE1270" s="28"/>
    </row>
    <row r="1271" spans="1:57" s="23" customFormat="1" ht="14.25">
      <c r="A1271" s="28"/>
      <c r="B1271" s="28"/>
      <c r="C1271" s="28"/>
      <c r="D1271" s="28"/>
      <c r="E1271" s="28"/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  <c r="P1271" s="28"/>
      <c r="Q1271" s="38"/>
      <c r="R1271" s="28"/>
      <c r="S1271" s="28"/>
      <c r="T1271" s="28"/>
      <c r="U1271" s="28"/>
      <c r="V1271" s="28"/>
      <c r="W1271" s="28"/>
      <c r="X1271" s="28"/>
      <c r="Y1271" s="28"/>
      <c r="Z1271" s="28"/>
      <c r="AA1271" s="28"/>
      <c r="AB1271" s="28"/>
      <c r="AC1271" s="28"/>
      <c r="AD1271" s="28"/>
      <c r="AE1271" s="28"/>
      <c r="AF1271" s="28"/>
      <c r="AG1271" s="28"/>
      <c r="AH1271" s="28"/>
      <c r="AI1271" s="28"/>
      <c r="AJ1271" s="28"/>
      <c r="AK1271" s="28"/>
      <c r="AL1271" s="28"/>
      <c r="AM1271" s="28"/>
      <c r="AN1271" s="28"/>
      <c r="AO1271" s="28"/>
      <c r="AP1271" s="28"/>
      <c r="AQ1271" s="28"/>
      <c r="AR1271" s="28"/>
      <c r="AS1271" s="28"/>
      <c r="AT1271" s="28"/>
      <c r="AU1271" s="28"/>
      <c r="AV1271" s="28"/>
      <c r="AW1271" s="28"/>
      <c r="AX1271" s="28"/>
      <c r="AY1271" s="28"/>
      <c r="AZ1271" s="28"/>
      <c r="BA1271" s="28"/>
      <c r="BB1271" s="28"/>
      <c r="BC1271" s="28"/>
      <c r="BD1271" s="28"/>
      <c r="BE1271" s="28"/>
    </row>
    <row r="1272" spans="1:57" s="23" customFormat="1" ht="14.25">
      <c r="A1272" s="28"/>
      <c r="B1272" s="28"/>
      <c r="C1272" s="28"/>
      <c r="D1272" s="28"/>
      <c r="E1272" s="28"/>
      <c r="F1272" s="28"/>
      <c r="G1272" s="28"/>
      <c r="H1272" s="28"/>
      <c r="I1272" s="28"/>
      <c r="J1272" s="28"/>
      <c r="K1272" s="28"/>
      <c r="L1272" s="28"/>
      <c r="M1272" s="28"/>
      <c r="N1272" s="28"/>
      <c r="O1272" s="28"/>
      <c r="P1272" s="28"/>
      <c r="Q1272" s="38"/>
      <c r="R1272" s="28"/>
      <c r="S1272" s="28"/>
      <c r="T1272" s="28"/>
      <c r="U1272" s="28"/>
      <c r="V1272" s="28"/>
      <c r="W1272" s="28"/>
      <c r="X1272" s="28"/>
      <c r="Y1272" s="28"/>
      <c r="Z1272" s="28"/>
      <c r="AA1272" s="28"/>
      <c r="AB1272" s="28"/>
      <c r="AC1272" s="28"/>
      <c r="AD1272" s="28"/>
      <c r="AE1272" s="28"/>
      <c r="AF1272" s="28"/>
      <c r="AG1272" s="28"/>
      <c r="AH1272" s="28"/>
      <c r="AI1272" s="28"/>
      <c r="AJ1272" s="28"/>
      <c r="AK1272" s="28"/>
      <c r="AL1272" s="28"/>
      <c r="AM1272" s="28"/>
      <c r="AN1272" s="28"/>
      <c r="AO1272" s="28"/>
      <c r="AP1272" s="28"/>
      <c r="AQ1272" s="28"/>
      <c r="AR1272" s="28"/>
      <c r="AS1272" s="28"/>
      <c r="AT1272" s="28"/>
      <c r="AU1272" s="28"/>
      <c r="AV1272" s="28"/>
      <c r="AW1272" s="28"/>
      <c r="AX1272" s="28"/>
      <c r="AY1272" s="28"/>
      <c r="AZ1272" s="28"/>
      <c r="BA1272" s="28"/>
      <c r="BB1272" s="28"/>
      <c r="BC1272" s="28"/>
      <c r="BD1272" s="28"/>
      <c r="BE1272" s="28"/>
    </row>
    <row r="1273" spans="1:57" s="23" customFormat="1" ht="14.25">
      <c r="A1273" s="28"/>
      <c r="B1273" s="28"/>
      <c r="C1273" s="28"/>
      <c r="D1273" s="28"/>
      <c r="E1273" s="28"/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  <c r="P1273" s="28"/>
      <c r="Q1273" s="38"/>
      <c r="R1273" s="28"/>
      <c r="S1273" s="28"/>
      <c r="T1273" s="28"/>
      <c r="U1273" s="28"/>
      <c r="V1273" s="28"/>
      <c r="W1273" s="28"/>
      <c r="X1273" s="28"/>
      <c r="Y1273" s="28"/>
      <c r="Z1273" s="28"/>
      <c r="AA1273" s="28"/>
      <c r="AB1273" s="28"/>
      <c r="AC1273" s="28"/>
      <c r="AD1273" s="28"/>
      <c r="AE1273" s="28"/>
      <c r="AF1273" s="28"/>
      <c r="AG1273" s="28"/>
      <c r="AH1273" s="28"/>
      <c r="AI1273" s="28"/>
      <c r="AJ1273" s="28"/>
      <c r="AK1273" s="28"/>
      <c r="AL1273" s="28"/>
      <c r="AM1273" s="28"/>
      <c r="AN1273" s="28"/>
      <c r="AO1273" s="28"/>
      <c r="AP1273" s="28"/>
      <c r="AQ1273" s="28"/>
      <c r="AR1273" s="28"/>
      <c r="AS1273" s="28"/>
      <c r="AT1273" s="28"/>
      <c r="AU1273" s="28"/>
      <c r="AV1273" s="28"/>
      <c r="AW1273" s="28"/>
      <c r="AX1273" s="28"/>
      <c r="AY1273" s="28"/>
      <c r="AZ1273" s="28"/>
      <c r="BA1273" s="28"/>
      <c r="BB1273" s="28"/>
      <c r="BC1273" s="28"/>
      <c r="BD1273" s="28"/>
      <c r="BE1273" s="28"/>
    </row>
    <row r="1274" spans="1:57" s="23" customFormat="1" ht="14.25">
      <c r="A1274" s="28"/>
      <c r="B1274" s="28"/>
      <c r="C1274" s="28"/>
      <c r="D1274" s="28"/>
      <c r="E1274" s="28"/>
      <c r="F1274" s="28"/>
      <c r="G1274" s="28"/>
      <c r="H1274" s="28"/>
      <c r="I1274" s="28"/>
      <c r="J1274" s="28"/>
      <c r="K1274" s="28"/>
      <c r="L1274" s="28"/>
      <c r="M1274" s="28"/>
      <c r="N1274" s="28"/>
      <c r="O1274" s="28"/>
      <c r="P1274" s="28"/>
      <c r="Q1274" s="38"/>
      <c r="R1274" s="28"/>
      <c r="S1274" s="28"/>
      <c r="T1274" s="28"/>
      <c r="U1274" s="28"/>
      <c r="V1274" s="28"/>
      <c r="W1274" s="28"/>
      <c r="X1274" s="28"/>
      <c r="Y1274" s="28"/>
      <c r="Z1274" s="28"/>
      <c r="AA1274" s="28"/>
      <c r="AB1274" s="28"/>
      <c r="AC1274" s="28"/>
      <c r="AD1274" s="28"/>
      <c r="AE1274" s="28"/>
      <c r="AF1274" s="28"/>
      <c r="AG1274" s="28"/>
      <c r="AH1274" s="28"/>
      <c r="AI1274" s="28"/>
      <c r="AJ1274" s="28"/>
      <c r="AK1274" s="28"/>
      <c r="AL1274" s="28"/>
      <c r="AM1274" s="28"/>
      <c r="AN1274" s="28"/>
      <c r="AO1274" s="28"/>
      <c r="AP1274" s="28"/>
      <c r="AQ1274" s="28"/>
      <c r="AR1274" s="28"/>
      <c r="AS1274" s="28"/>
      <c r="AT1274" s="28"/>
      <c r="AU1274" s="28"/>
      <c r="AV1274" s="28"/>
      <c r="AW1274" s="28"/>
      <c r="AX1274" s="28"/>
      <c r="AY1274" s="28"/>
      <c r="AZ1274" s="28"/>
      <c r="BA1274" s="28"/>
      <c r="BB1274" s="28"/>
      <c r="BC1274" s="28"/>
      <c r="BD1274" s="28"/>
      <c r="BE1274" s="28"/>
    </row>
    <row r="1275" spans="1:57" s="23" customFormat="1" ht="14.25">
      <c r="A1275" s="28"/>
      <c r="B1275" s="28"/>
      <c r="C1275" s="28"/>
      <c r="D1275" s="28"/>
      <c r="E1275" s="28"/>
      <c r="F1275" s="28"/>
      <c r="G1275" s="28"/>
      <c r="H1275" s="28"/>
      <c r="I1275" s="28"/>
      <c r="J1275" s="28"/>
      <c r="K1275" s="28"/>
      <c r="L1275" s="28"/>
      <c r="M1275" s="28"/>
      <c r="N1275" s="28"/>
      <c r="O1275" s="28"/>
      <c r="P1275" s="28"/>
      <c r="Q1275" s="38"/>
      <c r="R1275" s="28"/>
      <c r="S1275" s="28"/>
      <c r="T1275" s="28"/>
      <c r="U1275" s="28"/>
      <c r="V1275" s="28"/>
      <c r="W1275" s="28"/>
      <c r="X1275" s="28"/>
      <c r="Y1275" s="28"/>
      <c r="Z1275" s="28"/>
      <c r="AA1275" s="28"/>
      <c r="AB1275" s="28"/>
      <c r="AC1275" s="28"/>
      <c r="AD1275" s="28"/>
      <c r="AE1275" s="28"/>
      <c r="AF1275" s="28"/>
      <c r="AG1275" s="28"/>
      <c r="AH1275" s="28"/>
      <c r="AI1275" s="28"/>
      <c r="AJ1275" s="28"/>
      <c r="AK1275" s="28"/>
      <c r="AL1275" s="28"/>
      <c r="AM1275" s="28"/>
      <c r="AN1275" s="28"/>
      <c r="AO1275" s="28"/>
      <c r="AP1275" s="28"/>
      <c r="AQ1275" s="28"/>
      <c r="AR1275" s="28"/>
      <c r="AS1275" s="28"/>
      <c r="AT1275" s="28"/>
      <c r="AU1275" s="28"/>
      <c r="AV1275" s="28"/>
      <c r="AW1275" s="28"/>
      <c r="AX1275" s="28"/>
      <c r="AY1275" s="28"/>
      <c r="AZ1275" s="28"/>
      <c r="BA1275" s="28"/>
      <c r="BB1275" s="28"/>
      <c r="BC1275" s="28"/>
      <c r="BD1275" s="28"/>
      <c r="BE1275" s="28"/>
    </row>
    <row r="1276" spans="1:57" s="23" customFormat="1" ht="14.25">
      <c r="A1276" s="28"/>
      <c r="B1276" s="28"/>
      <c r="C1276" s="28"/>
      <c r="D1276" s="28"/>
      <c r="E1276" s="28"/>
      <c r="F1276" s="28"/>
      <c r="G1276" s="28"/>
      <c r="H1276" s="28"/>
      <c r="I1276" s="28"/>
      <c r="J1276" s="28"/>
      <c r="K1276" s="28"/>
      <c r="L1276" s="28"/>
      <c r="M1276" s="28"/>
      <c r="N1276" s="28"/>
      <c r="O1276" s="28"/>
      <c r="P1276" s="28"/>
      <c r="Q1276" s="38"/>
      <c r="R1276" s="28"/>
      <c r="S1276" s="28"/>
      <c r="T1276" s="28"/>
      <c r="U1276" s="28"/>
      <c r="V1276" s="28"/>
      <c r="W1276" s="28"/>
      <c r="X1276" s="28"/>
      <c r="Y1276" s="28"/>
      <c r="Z1276" s="28"/>
      <c r="AA1276" s="28"/>
      <c r="AB1276" s="28"/>
      <c r="AC1276" s="28"/>
      <c r="AD1276" s="28"/>
      <c r="AE1276" s="28"/>
      <c r="AF1276" s="28"/>
      <c r="AG1276" s="28"/>
      <c r="AH1276" s="28"/>
      <c r="AI1276" s="28"/>
      <c r="AJ1276" s="28"/>
      <c r="AK1276" s="28"/>
      <c r="AL1276" s="28"/>
      <c r="AM1276" s="28"/>
      <c r="AN1276" s="28"/>
      <c r="AO1276" s="28"/>
      <c r="AP1276" s="28"/>
      <c r="AQ1276" s="28"/>
      <c r="AR1276" s="28"/>
      <c r="AS1276" s="28"/>
      <c r="AT1276" s="28"/>
      <c r="AU1276" s="28"/>
      <c r="AV1276" s="28"/>
      <c r="AW1276" s="28"/>
      <c r="AX1276" s="28"/>
      <c r="AY1276" s="28"/>
      <c r="AZ1276" s="28"/>
      <c r="BA1276" s="28"/>
      <c r="BB1276" s="28"/>
      <c r="BC1276" s="28"/>
      <c r="BD1276" s="28"/>
      <c r="BE1276" s="28"/>
    </row>
    <row r="1277" spans="1:57" s="23" customFormat="1" ht="14.25">
      <c r="A1277" s="28"/>
      <c r="B1277" s="28"/>
      <c r="C1277" s="28"/>
      <c r="D1277" s="28"/>
      <c r="E1277" s="28"/>
      <c r="F1277" s="28"/>
      <c r="G1277" s="28"/>
      <c r="H1277" s="28"/>
      <c r="I1277" s="28"/>
      <c r="J1277" s="28"/>
      <c r="K1277" s="28"/>
      <c r="L1277" s="28"/>
      <c r="M1277" s="28"/>
      <c r="N1277" s="28"/>
      <c r="O1277" s="28"/>
      <c r="P1277" s="28"/>
      <c r="Q1277" s="38"/>
      <c r="R1277" s="28"/>
      <c r="S1277" s="28"/>
      <c r="T1277" s="28"/>
      <c r="U1277" s="28"/>
      <c r="V1277" s="28"/>
      <c r="W1277" s="28"/>
      <c r="X1277" s="28"/>
      <c r="Y1277" s="28"/>
      <c r="Z1277" s="28"/>
      <c r="AA1277" s="28"/>
      <c r="AB1277" s="28"/>
      <c r="AC1277" s="28"/>
      <c r="AD1277" s="28"/>
      <c r="AE1277" s="28"/>
      <c r="AF1277" s="28"/>
      <c r="AG1277" s="28"/>
      <c r="AH1277" s="28"/>
      <c r="AI1277" s="28"/>
      <c r="AJ1277" s="28"/>
      <c r="AK1277" s="28"/>
      <c r="AL1277" s="28"/>
      <c r="AM1277" s="28"/>
      <c r="AN1277" s="28"/>
      <c r="AO1277" s="28"/>
      <c r="AP1277" s="28"/>
      <c r="AQ1277" s="28"/>
      <c r="AR1277" s="28"/>
      <c r="AS1277" s="28"/>
      <c r="AT1277" s="28"/>
      <c r="AU1277" s="28"/>
      <c r="AV1277" s="28"/>
      <c r="AW1277" s="28"/>
      <c r="AX1277" s="28"/>
      <c r="AY1277" s="28"/>
      <c r="AZ1277" s="28"/>
      <c r="BA1277" s="28"/>
      <c r="BB1277" s="28"/>
      <c r="BC1277" s="28"/>
      <c r="BD1277" s="28"/>
      <c r="BE1277" s="28"/>
    </row>
    <row r="1278" spans="1:57" s="23" customFormat="1" ht="14.25">
      <c r="A1278" s="28"/>
      <c r="B1278" s="28"/>
      <c r="C1278" s="28"/>
      <c r="D1278" s="28"/>
      <c r="E1278" s="28"/>
      <c r="F1278" s="28"/>
      <c r="G1278" s="28"/>
      <c r="H1278" s="28"/>
      <c r="I1278" s="28"/>
      <c r="J1278" s="28"/>
      <c r="K1278" s="28"/>
      <c r="L1278" s="28"/>
      <c r="M1278" s="28"/>
      <c r="N1278" s="28"/>
      <c r="O1278" s="28"/>
      <c r="P1278" s="28"/>
      <c r="Q1278" s="38"/>
      <c r="R1278" s="28"/>
      <c r="S1278" s="28"/>
      <c r="T1278" s="28"/>
      <c r="U1278" s="28"/>
      <c r="V1278" s="28"/>
      <c r="W1278" s="28"/>
      <c r="X1278" s="28"/>
      <c r="Y1278" s="28"/>
      <c r="Z1278" s="28"/>
      <c r="AA1278" s="28"/>
      <c r="AB1278" s="28"/>
      <c r="AC1278" s="28"/>
      <c r="AD1278" s="28"/>
      <c r="AE1278" s="28"/>
      <c r="AF1278" s="28"/>
      <c r="AG1278" s="28"/>
      <c r="AH1278" s="28"/>
      <c r="AI1278" s="28"/>
      <c r="AJ1278" s="28"/>
      <c r="AK1278" s="28"/>
      <c r="AL1278" s="28"/>
      <c r="AM1278" s="28"/>
      <c r="AN1278" s="28"/>
      <c r="AO1278" s="28"/>
      <c r="AP1278" s="28"/>
      <c r="AQ1278" s="28"/>
      <c r="AR1278" s="28"/>
      <c r="AS1278" s="28"/>
      <c r="AT1278" s="28"/>
      <c r="AU1278" s="28"/>
      <c r="AV1278" s="28"/>
      <c r="AW1278" s="28"/>
      <c r="AX1278" s="28"/>
      <c r="AY1278" s="28"/>
      <c r="AZ1278" s="28"/>
      <c r="BA1278" s="28"/>
      <c r="BB1278" s="28"/>
      <c r="BC1278" s="28"/>
      <c r="BD1278" s="28"/>
      <c r="BE1278" s="28"/>
    </row>
    <row r="1279" spans="1:57" s="23" customFormat="1" ht="14.25">
      <c r="A1279" s="28"/>
      <c r="B1279" s="28"/>
      <c r="C1279" s="28"/>
      <c r="D1279" s="28"/>
      <c r="E1279" s="28"/>
      <c r="F1279" s="28"/>
      <c r="G1279" s="28"/>
      <c r="H1279" s="28"/>
      <c r="I1279" s="28"/>
      <c r="J1279" s="28"/>
      <c r="K1279" s="28"/>
      <c r="L1279" s="28"/>
      <c r="M1279" s="28"/>
      <c r="N1279" s="28"/>
      <c r="O1279" s="28"/>
      <c r="P1279" s="28"/>
      <c r="Q1279" s="38"/>
      <c r="R1279" s="28"/>
      <c r="S1279" s="28"/>
      <c r="T1279" s="28"/>
      <c r="U1279" s="28"/>
      <c r="V1279" s="28"/>
      <c r="W1279" s="28"/>
      <c r="X1279" s="28"/>
      <c r="Y1279" s="28"/>
      <c r="Z1279" s="28"/>
      <c r="AA1279" s="28"/>
      <c r="AB1279" s="28"/>
      <c r="AC1279" s="28"/>
      <c r="AD1279" s="28"/>
      <c r="AE1279" s="28"/>
      <c r="AF1279" s="28"/>
      <c r="AG1279" s="28"/>
      <c r="AH1279" s="28"/>
      <c r="AI1279" s="28"/>
      <c r="AJ1279" s="28"/>
      <c r="AK1279" s="28"/>
      <c r="AL1279" s="28"/>
      <c r="AM1279" s="28"/>
      <c r="AN1279" s="28"/>
      <c r="AO1279" s="28"/>
      <c r="AP1279" s="28"/>
      <c r="AQ1279" s="28"/>
      <c r="AR1279" s="28"/>
      <c r="AS1279" s="28"/>
      <c r="AT1279" s="28"/>
      <c r="AU1279" s="28"/>
      <c r="AV1279" s="28"/>
      <c r="AW1279" s="28"/>
      <c r="AX1279" s="28"/>
      <c r="AY1279" s="28"/>
      <c r="AZ1279" s="28"/>
      <c r="BA1279" s="28"/>
      <c r="BB1279" s="28"/>
      <c r="BC1279" s="28"/>
      <c r="BD1279" s="28"/>
      <c r="BE1279" s="28"/>
    </row>
    <row r="1280" spans="1:57" s="23" customFormat="1" ht="14.25">
      <c r="A1280" s="28"/>
      <c r="B1280" s="28"/>
      <c r="C1280" s="28"/>
      <c r="D1280" s="28"/>
      <c r="E1280" s="28"/>
      <c r="F1280" s="28"/>
      <c r="G1280" s="28"/>
      <c r="H1280" s="28"/>
      <c r="I1280" s="28"/>
      <c r="J1280" s="28"/>
      <c r="K1280" s="28"/>
      <c r="L1280" s="28"/>
      <c r="M1280" s="28"/>
      <c r="N1280" s="28"/>
      <c r="O1280" s="28"/>
      <c r="P1280" s="28"/>
      <c r="Q1280" s="38"/>
      <c r="R1280" s="28"/>
      <c r="S1280" s="28"/>
      <c r="T1280" s="28"/>
      <c r="U1280" s="28"/>
      <c r="V1280" s="28"/>
      <c r="W1280" s="28"/>
      <c r="X1280" s="28"/>
      <c r="Y1280" s="28"/>
      <c r="Z1280" s="28"/>
      <c r="AA1280" s="28"/>
      <c r="AB1280" s="28"/>
      <c r="AC1280" s="28"/>
      <c r="AD1280" s="28"/>
      <c r="AE1280" s="28"/>
      <c r="AF1280" s="28"/>
      <c r="AG1280" s="28"/>
      <c r="AH1280" s="28"/>
      <c r="AI1280" s="28"/>
      <c r="AJ1280" s="28"/>
      <c r="AK1280" s="28"/>
      <c r="AL1280" s="28"/>
      <c r="AM1280" s="28"/>
      <c r="AN1280" s="28"/>
      <c r="AO1280" s="28"/>
      <c r="AP1280" s="28"/>
      <c r="AQ1280" s="28"/>
      <c r="AR1280" s="28"/>
      <c r="AS1280" s="28"/>
      <c r="AT1280" s="28"/>
      <c r="AU1280" s="28"/>
      <c r="AV1280" s="28"/>
      <c r="AW1280" s="28"/>
      <c r="AX1280" s="28"/>
      <c r="AY1280" s="28"/>
      <c r="AZ1280" s="28"/>
      <c r="BA1280" s="28"/>
      <c r="BB1280" s="28"/>
      <c r="BC1280" s="28"/>
      <c r="BD1280" s="28"/>
      <c r="BE1280" s="28"/>
    </row>
    <row r="1281" spans="1:57" s="23" customFormat="1" ht="14.25">
      <c r="A1281" s="28"/>
      <c r="B1281" s="28"/>
      <c r="C1281" s="28"/>
      <c r="D1281" s="28"/>
      <c r="E1281" s="28"/>
      <c r="F1281" s="28"/>
      <c r="G1281" s="28"/>
      <c r="H1281" s="28"/>
      <c r="I1281" s="28"/>
      <c r="J1281" s="28"/>
      <c r="K1281" s="28"/>
      <c r="L1281" s="28"/>
      <c r="M1281" s="28"/>
      <c r="N1281" s="28"/>
      <c r="O1281" s="28"/>
      <c r="P1281" s="28"/>
      <c r="Q1281" s="38"/>
      <c r="R1281" s="28"/>
      <c r="S1281" s="28"/>
      <c r="T1281" s="28"/>
      <c r="U1281" s="28"/>
      <c r="V1281" s="28"/>
      <c r="W1281" s="28"/>
      <c r="X1281" s="28"/>
      <c r="Y1281" s="28"/>
      <c r="Z1281" s="28"/>
      <c r="AA1281" s="28"/>
      <c r="AB1281" s="28"/>
      <c r="AC1281" s="28"/>
      <c r="AD1281" s="28"/>
      <c r="AE1281" s="28"/>
      <c r="AF1281" s="28"/>
      <c r="AG1281" s="28"/>
      <c r="AH1281" s="28"/>
      <c r="AI1281" s="28"/>
      <c r="AJ1281" s="28"/>
      <c r="AK1281" s="28"/>
      <c r="AL1281" s="28"/>
      <c r="AM1281" s="28"/>
      <c r="AN1281" s="28"/>
      <c r="AO1281" s="28"/>
      <c r="AP1281" s="28"/>
      <c r="AQ1281" s="28"/>
      <c r="AR1281" s="28"/>
      <c r="AS1281" s="28"/>
      <c r="AT1281" s="28"/>
      <c r="AU1281" s="28"/>
      <c r="AV1281" s="28"/>
      <c r="AW1281" s="28"/>
      <c r="AX1281" s="28"/>
      <c r="AY1281" s="28"/>
      <c r="AZ1281" s="28"/>
      <c r="BA1281" s="28"/>
      <c r="BB1281" s="28"/>
      <c r="BC1281" s="28"/>
      <c r="BD1281" s="28"/>
      <c r="BE1281" s="28"/>
    </row>
    <row r="1282" spans="1:57" s="23" customFormat="1" ht="14.25">
      <c r="A1282" s="28"/>
      <c r="B1282" s="28"/>
      <c r="C1282" s="28"/>
      <c r="D1282" s="28"/>
      <c r="E1282" s="28"/>
      <c r="F1282" s="28"/>
      <c r="G1282" s="28"/>
      <c r="H1282" s="28"/>
      <c r="I1282" s="28"/>
      <c r="J1282" s="28"/>
      <c r="K1282" s="28"/>
      <c r="L1282" s="28"/>
      <c r="M1282" s="28"/>
      <c r="N1282" s="28"/>
      <c r="O1282" s="28"/>
      <c r="P1282" s="28"/>
      <c r="Q1282" s="38"/>
      <c r="R1282" s="28"/>
      <c r="S1282" s="28"/>
      <c r="T1282" s="28"/>
      <c r="U1282" s="28"/>
      <c r="V1282" s="28"/>
      <c r="W1282" s="28"/>
      <c r="X1282" s="28"/>
      <c r="Y1282" s="28"/>
      <c r="Z1282" s="28"/>
      <c r="AA1282" s="28"/>
      <c r="AB1282" s="28"/>
      <c r="AC1282" s="28"/>
      <c r="AD1282" s="28"/>
      <c r="AE1282" s="28"/>
      <c r="AF1282" s="28"/>
      <c r="AG1282" s="28"/>
      <c r="AH1282" s="28"/>
      <c r="AI1282" s="28"/>
      <c r="AJ1282" s="28"/>
      <c r="AK1282" s="28"/>
      <c r="AL1282" s="28"/>
      <c r="AM1282" s="28"/>
      <c r="AN1282" s="28"/>
      <c r="AO1282" s="28"/>
      <c r="AP1282" s="28"/>
      <c r="AQ1282" s="28"/>
      <c r="AR1282" s="28"/>
      <c r="AS1282" s="28"/>
      <c r="AT1282" s="28"/>
      <c r="AU1282" s="28"/>
      <c r="AV1282" s="28"/>
      <c r="AW1282" s="28"/>
      <c r="AX1282" s="28"/>
      <c r="AY1282" s="28"/>
      <c r="AZ1282" s="28"/>
      <c r="BA1282" s="28"/>
      <c r="BB1282" s="28"/>
      <c r="BC1282" s="28"/>
      <c r="BD1282" s="28"/>
      <c r="BE1282" s="28"/>
    </row>
    <row r="1283" spans="1:57" s="23" customFormat="1" ht="14.25">
      <c r="A1283" s="28"/>
      <c r="B1283" s="28"/>
      <c r="C1283" s="28"/>
      <c r="D1283" s="28"/>
      <c r="E1283" s="28"/>
      <c r="F1283" s="28"/>
      <c r="G1283" s="28"/>
      <c r="H1283" s="28"/>
      <c r="I1283" s="28"/>
      <c r="J1283" s="28"/>
      <c r="K1283" s="28"/>
      <c r="L1283" s="28"/>
      <c r="M1283" s="28"/>
      <c r="N1283" s="28"/>
      <c r="O1283" s="28"/>
      <c r="P1283" s="28"/>
      <c r="Q1283" s="38"/>
      <c r="R1283" s="28"/>
      <c r="S1283" s="28"/>
      <c r="T1283" s="28"/>
      <c r="U1283" s="28"/>
      <c r="V1283" s="28"/>
      <c r="W1283" s="28"/>
      <c r="X1283" s="28"/>
      <c r="Y1283" s="28"/>
      <c r="Z1283" s="28"/>
      <c r="AA1283" s="28"/>
      <c r="AB1283" s="28"/>
      <c r="AC1283" s="28"/>
      <c r="AD1283" s="28"/>
      <c r="AE1283" s="28"/>
      <c r="AF1283" s="28"/>
      <c r="AG1283" s="28"/>
      <c r="AH1283" s="28"/>
      <c r="AI1283" s="28"/>
      <c r="AJ1283" s="28"/>
      <c r="AK1283" s="28"/>
      <c r="AL1283" s="28"/>
      <c r="AM1283" s="28"/>
      <c r="AN1283" s="28"/>
      <c r="AO1283" s="28"/>
      <c r="AP1283" s="28"/>
      <c r="AQ1283" s="28"/>
      <c r="AR1283" s="28"/>
      <c r="AS1283" s="28"/>
      <c r="AT1283" s="28"/>
      <c r="AU1283" s="28"/>
      <c r="AV1283" s="28"/>
      <c r="AW1283" s="28"/>
      <c r="AX1283" s="28"/>
      <c r="AY1283" s="28"/>
      <c r="AZ1283" s="28"/>
      <c r="BA1283" s="28"/>
      <c r="BB1283" s="28"/>
      <c r="BC1283" s="28"/>
      <c r="BD1283" s="28"/>
      <c r="BE1283" s="28"/>
    </row>
    <row r="1284" spans="1:57" s="23" customFormat="1" ht="14.25">
      <c r="A1284" s="28"/>
      <c r="B1284" s="28"/>
      <c r="C1284" s="28"/>
      <c r="D1284" s="28"/>
      <c r="E1284" s="28"/>
      <c r="F1284" s="28"/>
      <c r="G1284" s="28"/>
      <c r="H1284" s="28"/>
      <c r="I1284" s="28"/>
      <c r="J1284" s="28"/>
      <c r="K1284" s="28"/>
      <c r="L1284" s="28"/>
      <c r="M1284" s="28"/>
      <c r="N1284" s="28"/>
      <c r="O1284" s="28"/>
      <c r="P1284" s="28"/>
      <c r="Q1284" s="38"/>
      <c r="R1284" s="28"/>
      <c r="S1284" s="28"/>
      <c r="T1284" s="28"/>
      <c r="U1284" s="28"/>
      <c r="V1284" s="28"/>
      <c r="W1284" s="28"/>
      <c r="X1284" s="28"/>
      <c r="Y1284" s="28"/>
      <c r="Z1284" s="28"/>
      <c r="AA1284" s="28"/>
      <c r="AB1284" s="28"/>
      <c r="AC1284" s="28"/>
      <c r="AD1284" s="28"/>
      <c r="AE1284" s="28"/>
      <c r="AF1284" s="28"/>
      <c r="AG1284" s="28"/>
      <c r="AH1284" s="28"/>
      <c r="AI1284" s="28"/>
      <c r="AJ1284" s="28"/>
      <c r="AK1284" s="28"/>
      <c r="AL1284" s="28"/>
      <c r="AM1284" s="28"/>
      <c r="AN1284" s="28"/>
      <c r="AO1284" s="28"/>
      <c r="AP1284" s="28"/>
      <c r="AQ1284" s="28"/>
      <c r="AR1284" s="28"/>
      <c r="AS1284" s="28"/>
      <c r="AT1284" s="28"/>
      <c r="AU1284" s="28"/>
      <c r="AV1284" s="28"/>
      <c r="AW1284" s="28"/>
      <c r="AX1284" s="28"/>
      <c r="AY1284" s="28"/>
      <c r="AZ1284" s="28"/>
      <c r="BA1284" s="28"/>
      <c r="BB1284" s="28"/>
      <c r="BC1284" s="28"/>
      <c r="BD1284" s="28"/>
      <c r="BE1284" s="28"/>
    </row>
    <row r="1285" spans="1:57" s="23" customFormat="1" ht="14.25">
      <c r="A1285" s="28"/>
      <c r="B1285" s="28"/>
      <c r="C1285" s="28"/>
      <c r="D1285" s="28"/>
      <c r="E1285" s="28"/>
      <c r="F1285" s="28"/>
      <c r="G1285" s="28"/>
      <c r="H1285" s="28"/>
      <c r="I1285" s="28"/>
      <c r="J1285" s="28"/>
      <c r="K1285" s="28"/>
      <c r="L1285" s="28"/>
      <c r="M1285" s="28"/>
      <c r="N1285" s="28"/>
      <c r="O1285" s="28"/>
      <c r="P1285" s="28"/>
      <c r="Q1285" s="38"/>
      <c r="R1285" s="28"/>
      <c r="S1285" s="28"/>
      <c r="T1285" s="28"/>
      <c r="U1285" s="28"/>
      <c r="V1285" s="28"/>
      <c r="W1285" s="28"/>
      <c r="X1285" s="28"/>
      <c r="Y1285" s="28"/>
      <c r="Z1285" s="28"/>
      <c r="AA1285" s="28"/>
      <c r="AB1285" s="28"/>
      <c r="AC1285" s="28"/>
      <c r="AD1285" s="28"/>
      <c r="AE1285" s="28"/>
      <c r="AF1285" s="28"/>
      <c r="AG1285" s="28"/>
      <c r="AH1285" s="28"/>
      <c r="AI1285" s="28"/>
      <c r="AJ1285" s="28"/>
      <c r="AK1285" s="28"/>
      <c r="AL1285" s="28"/>
      <c r="AM1285" s="28"/>
      <c r="AN1285" s="28"/>
      <c r="AO1285" s="28"/>
      <c r="AP1285" s="28"/>
      <c r="AQ1285" s="28"/>
      <c r="AR1285" s="28"/>
      <c r="AS1285" s="28"/>
      <c r="AT1285" s="28"/>
      <c r="AU1285" s="28"/>
      <c r="AV1285" s="28"/>
      <c r="AW1285" s="28"/>
      <c r="AX1285" s="28"/>
      <c r="AY1285" s="28"/>
      <c r="AZ1285" s="28"/>
      <c r="BA1285" s="28"/>
      <c r="BB1285" s="28"/>
      <c r="BC1285" s="28"/>
      <c r="BD1285" s="28"/>
      <c r="BE1285" s="28"/>
    </row>
    <row r="1286" spans="1:57" s="23" customFormat="1" ht="14.25">
      <c r="A1286" s="28"/>
      <c r="B1286" s="28"/>
      <c r="C1286" s="28"/>
      <c r="D1286" s="28"/>
      <c r="E1286" s="28"/>
      <c r="F1286" s="28"/>
      <c r="G1286" s="28"/>
      <c r="H1286" s="28"/>
      <c r="I1286" s="28"/>
      <c r="J1286" s="28"/>
      <c r="K1286" s="28"/>
      <c r="L1286" s="28"/>
      <c r="M1286" s="28"/>
      <c r="N1286" s="28"/>
      <c r="O1286" s="28"/>
      <c r="P1286" s="28"/>
      <c r="Q1286" s="38"/>
      <c r="R1286" s="28"/>
      <c r="S1286" s="28"/>
      <c r="T1286" s="28"/>
      <c r="U1286" s="28"/>
      <c r="V1286" s="28"/>
      <c r="W1286" s="28"/>
      <c r="X1286" s="28"/>
      <c r="Y1286" s="28"/>
      <c r="Z1286" s="28"/>
      <c r="AA1286" s="28"/>
      <c r="AB1286" s="28"/>
      <c r="AC1286" s="28"/>
      <c r="AD1286" s="28"/>
      <c r="AE1286" s="28"/>
      <c r="AF1286" s="28"/>
      <c r="AG1286" s="28"/>
      <c r="AH1286" s="28"/>
      <c r="AI1286" s="28"/>
      <c r="AJ1286" s="28"/>
      <c r="AK1286" s="28"/>
      <c r="AL1286" s="28"/>
      <c r="AM1286" s="28"/>
      <c r="AN1286" s="28"/>
      <c r="AO1286" s="28"/>
      <c r="AP1286" s="28"/>
      <c r="AQ1286" s="28"/>
      <c r="AR1286" s="28"/>
      <c r="AS1286" s="28"/>
      <c r="AT1286" s="28"/>
      <c r="AU1286" s="28"/>
      <c r="AV1286" s="28"/>
      <c r="AW1286" s="28"/>
      <c r="AX1286" s="28"/>
      <c r="AY1286" s="28"/>
      <c r="AZ1286" s="28"/>
      <c r="BA1286" s="28"/>
      <c r="BB1286" s="28"/>
      <c r="BC1286" s="28"/>
      <c r="BD1286" s="28"/>
      <c r="BE1286" s="28"/>
    </row>
    <row r="1287" spans="1:57" s="23" customFormat="1" ht="14.25">
      <c r="A1287" s="28"/>
      <c r="B1287" s="28"/>
      <c r="C1287" s="28"/>
      <c r="D1287" s="28"/>
      <c r="E1287" s="28"/>
      <c r="F1287" s="28"/>
      <c r="G1287" s="28"/>
      <c r="H1287" s="28"/>
      <c r="I1287" s="28"/>
      <c r="J1287" s="28"/>
      <c r="K1287" s="28"/>
      <c r="L1287" s="28"/>
      <c r="M1287" s="28"/>
      <c r="N1287" s="28"/>
      <c r="O1287" s="28"/>
      <c r="P1287" s="28"/>
      <c r="Q1287" s="38"/>
      <c r="R1287" s="28"/>
      <c r="S1287" s="28"/>
      <c r="T1287" s="28"/>
      <c r="U1287" s="28"/>
      <c r="V1287" s="28"/>
      <c r="W1287" s="28"/>
      <c r="X1287" s="28"/>
      <c r="Y1287" s="28"/>
      <c r="Z1287" s="28"/>
      <c r="AA1287" s="28"/>
      <c r="AB1287" s="28"/>
      <c r="AC1287" s="28"/>
      <c r="AD1287" s="28"/>
      <c r="AE1287" s="28"/>
      <c r="AF1287" s="28"/>
      <c r="AG1287" s="28"/>
      <c r="AH1287" s="28"/>
      <c r="AI1287" s="28"/>
      <c r="AJ1287" s="28"/>
      <c r="AK1287" s="28"/>
      <c r="AL1287" s="28"/>
      <c r="AM1287" s="28"/>
      <c r="AN1287" s="28"/>
      <c r="AO1287" s="28"/>
      <c r="AP1287" s="28"/>
      <c r="AQ1287" s="28"/>
      <c r="AR1287" s="28"/>
      <c r="AS1287" s="28"/>
      <c r="AT1287" s="28"/>
      <c r="AU1287" s="28"/>
      <c r="AV1287" s="28"/>
      <c r="AW1287" s="28"/>
      <c r="AX1287" s="28"/>
      <c r="AY1287" s="28"/>
      <c r="AZ1287" s="28"/>
      <c r="BA1287" s="28"/>
      <c r="BB1287" s="28"/>
      <c r="BC1287" s="28"/>
      <c r="BD1287" s="28"/>
      <c r="BE1287" s="28"/>
    </row>
    <row r="1288" spans="1:57" s="23" customFormat="1" ht="14.25">
      <c r="A1288" s="28"/>
      <c r="B1288" s="28"/>
      <c r="C1288" s="28"/>
      <c r="D1288" s="28"/>
      <c r="E1288" s="28"/>
      <c r="F1288" s="28"/>
      <c r="G1288" s="28"/>
      <c r="H1288" s="28"/>
      <c r="I1288" s="28"/>
      <c r="J1288" s="28"/>
      <c r="K1288" s="28"/>
      <c r="L1288" s="28"/>
      <c r="M1288" s="28"/>
      <c r="N1288" s="28"/>
      <c r="O1288" s="28"/>
      <c r="P1288" s="28"/>
      <c r="Q1288" s="38"/>
      <c r="R1288" s="28"/>
      <c r="S1288" s="28"/>
      <c r="T1288" s="28"/>
      <c r="U1288" s="28"/>
      <c r="V1288" s="28"/>
      <c r="W1288" s="28"/>
      <c r="X1288" s="28"/>
      <c r="Y1288" s="28"/>
      <c r="Z1288" s="28"/>
      <c r="AA1288" s="28"/>
      <c r="AB1288" s="28"/>
      <c r="AC1288" s="28"/>
      <c r="AD1288" s="28"/>
      <c r="AE1288" s="28"/>
      <c r="AF1288" s="28"/>
      <c r="AG1288" s="28"/>
      <c r="AH1288" s="28"/>
      <c r="AI1288" s="28"/>
      <c r="AJ1288" s="28"/>
      <c r="AK1288" s="28"/>
      <c r="AL1288" s="28"/>
      <c r="AM1288" s="28"/>
      <c r="AN1288" s="28"/>
      <c r="AO1288" s="28"/>
      <c r="AP1288" s="28"/>
      <c r="AQ1288" s="28"/>
      <c r="AR1288" s="28"/>
      <c r="AS1288" s="28"/>
      <c r="AT1288" s="28"/>
      <c r="AU1288" s="28"/>
      <c r="AV1288" s="28"/>
      <c r="AW1288" s="28"/>
      <c r="AX1288" s="28"/>
      <c r="AY1288" s="28"/>
      <c r="AZ1288" s="28"/>
      <c r="BA1288" s="28"/>
      <c r="BB1288" s="28"/>
      <c r="BC1288" s="28"/>
      <c r="BD1288" s="28"/>
      <c r="BE1288" s="28"/>
    </row>
    <row r="1289" spans="1:57" s="23" customFormat="1" ht="14.25">
      <c r="A1289" s="28"/>
      <c r="B1289" s="28"/>
      <c r="C1289" s="28"/>
      <c r="D1289" s="28"/>
      <c r="E1289" s="28"/>
      <c r="F1289" s="28"/>
      <c r="G1289" s="28"/>
      <c r="H1289" s="28"/>
      <c r="I1289" s="28"/>
      <c r="J1289" s="28"/>
      <c r="K1289" s="28"/>
      <c r="L1289" s="28"/>
      <c r="M1289" s="28"/>
      <c r="N1289" s="28"/>
      <c r="O1289" s="28"/>
      <c r="P1289" s="28"/>
      <c r="Q1289" s="38"/>
      <c r="R1289" s="28"/>
      <c r="S1289" s="28"/>
      <c r="T1289" s="28"/>
      <c r="U1289" s="28"/>
      <c r="V1289" s="28"/>
      <c r="W1289" s="28"/>
      <c r="X1289" s="28"/>
      <c r="Y1289" s="28"/>
      <c r="Z1289" s="28"/>
      <c r="AA1289" s="28"/>
      <c r="AB1289" s="28"/>
      <c r="AC1289" s="28"/>
      <c r="AD1289" s="28"/>
      <c r="AE1289" s="28"/>
      <c r="AF1289" s="28"/>
      <c r="AG1289" s="28"/>
      <c r="AH1289" s="28"/>
      <c r="AI1289" s="28"/>
      <c r="AJ1289" s="28"/>
      <c r="AK1289" s="28"/>
      <c r="AL1289" s="28"/>
      <c r="AM1289" s="28"/>
      <c r="AN1289" s="28"/>
      <c r="AO1289" s="28"/>
      <c r="AP1289" s="28"/>
      <c r="AQ1289" s="28"/>
      <c r="AR1289" s="28"/>
      <c r="AS1289" s="28"/>
      <c r="AT1289" s="28"/>
      <c r="AU1289" s="28"/>
      <c r="AV1289" s="28"/>
      <c r="AW1289" s="28"/>
      <c r="AX1289" s="28"/>
      <c r="AY1289" s="28"/>
      <c r="AZ1289" s="28"/>
      <c r="BA1289" s="28"/>
      <c r="BB1289" s="28"/>
      <c r="BC1289" s="28"/>
      <c r="BD1289" s="28"/>
      <c r="BE1289" s="28"/>
    </row>
    <row r="1290" spans="1:57" s="23" customFormat="1" ht="14.25">
      <c r="A1290" s="28"/>
      <c r="B1290" s="28"/>
      <c r="C1290" s="28"/>
      <c r="D1290" s="28"/>
      <c r="E1290" s="28"/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  <c r="P1290" s="28"/>
      <c r="Q1290" s="38"/>
      <c r="R1290" s="28"/>
      <c r="S1290" s="28"/>
      <c r="T1290" s="28"/>
      <c r="U1290" s="28"/>
      <c r="V1290" s="28"/>
      <c r="W1290" s="28"/>
      <c r="X1290" s="28"/>
      <c r="Y1290" s="28"/>
      <c r="Z1290" s="28"/>
      <c r="AA1290" s="28"/>
      <c r="AB1290" s="28"/>
      <c r="AC1290" s="28"/>
      <c r="AD1290" s="28"/>
      <c r="AE1290" s="28"/>
      <c r="AF1290" s="28"/>
      <c r="AG1290" s="28"/>
      <c r="AH1290" s="28"/>
      <c r="AI1290" s="28"/>
      <c r="AJ1290" s="28"/>
      <c r="AK1290" s="28"/>
      <c r="AL1290" s="28"/>
      <c r="AM1290" s="28"/>
      <c r="AN1290" s="28"/>
      <c r="AO1290" s="28"/>
      <c r="AP1290" s="28"/>
      <c r="AQ1290" s="28"/>
      <c r="AR1290" s="28"/>
      <c r="AS1290" s="28"/>
      <c r="AT1290" s="28"/>
      <c r="AU1290" s="28"/>
      <c r="AV1290" s="28"/>
      <c r="AW1290" s="28"/>
      <c r="AX1290" s="28"/>
      <c r="AY1290" s="28"/>
      <c r="AZ1290" s="28"/>
      <c r="BA1290" s="28"/>
      <c r="BB1290" s="28"/>
      <c r="BC1290" s="28"/>
      <c r="BD1290" s="28"/>
      <c r="BE1290" s="28"/>
    </row>
    <row r="1291" spans="1:57" s="23" customFormat="1" ht="14.25">
      <c r="A1291" s="28"/>
      <c r="B1291" s="28"/>
      <c r="C1291" s="28"/>
      <c r="D1291" s="28"/>
      <c r="E1291" s="28"/>
      <c r="F1291" s="28"/>
      <c r="G1291" s="28"/>
      <c r="H1291" s="28"/>
      <c r="I1291" s="28"/>
      <c r="J1291" s="28"/>
      <c r="K1291" s="28"/>
      <c r="L1291" s="28"/>
      <c r="M1291" s="28"/>
      <c r="N1291" s="28"/>
      <c r="O1291" s="28"/>
      <c r="P1291" s="28"/>
      <c r="Q1291" s="38"/>
      <c r="R1291" s="28"/>
      <c r="S1291" s="28"/>
      <c r="T1291" s="28"/>
      <c r="U1291" s="28"/>
      <c r="V1291" s="28"/>
      <c r="W1291" s="28"/>
      <c r="X1291" s="28"/>
      <c r="Y1291" s="28"/>
      <c r="Z1291" s="28"/>
      <c r="AA1291" s="28"/>
      <c r="AB1291" s="28"/>
      <c r="AC1291" s="28"/>
      <c r="AD1291" s="28"/>
      <c r="AE1291" s="28"/>
      <c r="AF1291" s="28"/>
      <c r="AG1291" s="28"/>
      <c r="AH1291" s="28"/>
      <c r="AI1291" s="28"/>
      <c r="AJ1291" s="28"/>
      <c r="AK1291" s="28"/>
      <c r="AL1291" s="28"/>
      <c r="AM1291" s="28"/>
      <c r="AN1291" s="28"/>
      <c r="AO1291" s="28"/>
      <c r="AP1291" s="28"/>
      <c r="AQ1291" s="28"/>
      <c r="AR1291" s="28"/>
      <c r="AS1291" s="28"/>
      <c r="AT1291" s="28"/>
      <c r="AU1291" s="28"/>
      <c r="AV1291" s="28"/>
      <c r="AW1291" s="28"/>
      <c r="AX1291" s="28"/>
      <c r="AY1291" s="28"/>
      <c r="AZ1291" s="28"/>
      <c r="BA1291" s="28"/>
      <c r="BB1291" s="28"/>
      <c r="BC1291" s="28"/>
      <c r="BD1291" s="28"/>
      <c r="BE1291" s="28"/>
    </row>
    <row r="1292" spans="1:57" s="23" customFormat="1" ht="14.25">
      <c r="A1292" s="28"/>
      <c r="B1292" s="28"/>
      <c r="C1292" s="28"/>
      <c r="D1292" s="28"/>
      <c r="E1292" s="28"/>
      <c r="F1292" s="28"/>
      <c r="G1292" s="28"/>
      <c r="H1292" s="28"/>
      <c r="I1292" s="28"/>
      <c r="J1292" s="28"/>
      <c r="K1292" s="28"/>
      <c r="L1292" s="28"/>
      <c r="M1292" s="28"/>
      <c r="N1292" s="28"/>
      <c r="O1292" s="28"/>
      <c r="P1292" s="28"/>
      <c r="Q1292" s="38"/>
      <c r="R1292" s="28"/>
      <c r="S1292" s="28"/>
      <c r="T1292" s="28"/>
      <c r="U1292" s="28"/>
      <c r="V1292" s="28"/>
      <c r="W1292" s="28"/>
      <c r="X1292" s="28"/>
      <c r="Y1292" s="28"/>
      <c r="Z1292" s="28"/>
      <c r="AA1292" s="28"/>
      <c r="AB1292" s="28"/>
      <c r="AC1292" s="28"/>
      <c r="AD1292" s="28"/>
      <c r="AE1292" s="28"/>
      <c r="AF1292" s="28"/>
      <c r="AG1292" s="28"/>
      <c r="AH1292" s="28"/>
      <c r="AI1292" s="28"/>
      <c r="AJ1292" s="28"/>
      <c r="AK1292" s="28"/>
      <c r="AL1292" s="28"/>
      <c r="AM1292" s="28"/>
      <c r="AN1292" s="28"/>
      <c r="AO1292" s="28"/>
      <c r="AP1292" s="28"/>
      <c r="AQ1292" s="28"/>
      <c r="AR1292" s="28"/>
      <c r="AS1292" s="28"/>
      <c r="AT1292" s="28"/>
      <c r="AU1292" s="28"/>
      <c r="AV1292" s="28"/>
      <c r="AW1292" s="28"/>
      <c r="AX1292" s="28"/>
      <c r="AY1292" s="28"/>
      <c r="AZ1292" s="28"/>
      <c r="BA1292" s="28"/>
      <c r="BB1292" s="28"/>
      <c r="BC1292" s="28"/>
      <c r="BD1292" s="28"/>
      <c r="BE1292" s="28"/>
    </row>
    <row r="1293" spans="1:57" s="23" customFormat="1" ht="14.25">
      <c r="A1293" s="28"/>
      <c r="B1293" s="28"/>
      <c r="C1293" s="28"/>
      <c r="D1293" s="28"/>
      <c r="E1293" s="28"/>
      <c r="F1293" s="28"/>
      <c r="G1293" s="28"/>
      <c r="H1293" s="28"/>
      <c r="I1293" s="28"/>
      <c r="J1293" s="28"/>
      <c r="K1293" s="28"/>
      <c r="L1293" s="28"/>
      <c r="M1293" s="28"/>
      <c r="N1293" s="28"/>
      <c r="O1293" s="28"/>
      <c r="P1293" s="28"/>
      <c r="Q1293" s="38"/>
      <c r="R1293" s="28"/>
      <c r="S1293" s="28"/>
      <c r="T1293" s="28"/>
      <c r="U1293" s="28"/>
      <c r="V1293" s="28"/>
      <c r="W1293" s="28"/>
      <c r="X1293" s="28"/>
      <c r="Y1293" s="28"/>
      <c r="Z1293" s="28"/>
      <c r="AA1293" s="28"/>
      <c r="AB1293" s="28"/>
      <c r="AC1293" s="28"/>
      <c r="AD1293" s="28"/>
      <c r="AE1293" s="28"/>
      <c r="AF1293" s="28"/>
      <c r="AG1293" s="28"/>
      <c r="AH1293" s="28"/>
      <c r="AI1293" s="28"/>
      <c r="AJ1293" s="28"/>
      <c r="AK1293" s="28"/>
      <c r="AL1293" s="28"/>
      <c r="AM1293" s="28"/>
      <c r="AN1293" s="28"/>
      <c r="AO1293" s="28"/>
      <c r="AP1293" s="28"/>
      <c r="AQ1293" s="28"/>
      <c r="AR1293" s="28"/>
      <c r="AS1293" s="28"/>
      <c r="AT1293" s="28"/>
      <c r="AU1293" s="28"/>
      <c r="AV1293" s="28"/>
      <c r="AW1293" s="28"/>
      <c r="AX1293" s="28"/>
      <c r="AY1293" s="28"/>
      <c r="AZ1293" s="28"/>
      <c r="BA1293" s="28"/>
      <c r="BB1293" s="28"/>
      <c r="BC1293" s="28"/>
      <c r="BD1293" s="28"/>
      <c r="BE1293" s="28"/>
    </row>
    <row r="1294" spans="1:57" s="23" customFormat="1" ht="14.25">
      <c r="A1294" s="28"/>
      <c r="B1294" s="28"/>
      <c r="C1294" s="28"/>
      <c r="D1294" s="28"/>
      <c r="E1294" s="28"/>
      <c r="F1294" s="28"/>
      <c r="G1294" s="28"/>
      <c r="H1294" s="28"/>
      <c r="I1294" s="28"/>
      <c r="J1294" s="28"/>
      <c r="K1294" s="28"/>
      <c r="L1294" s="28"/>
      <c r="M1294" s="28"/>
      <c r="N1294" s="28"/>
      <c r="O1294" s="28"/>
      <c r="P1294" s="28"/>
      <c r="Q1294" s="38"/>
      <c r="R1294" s="28"/>
      <c r="S1294" s="28"/>
      <c r="T1294" s="28"/>
      <c r="U1294" s="28"/>
      <c r="V1294" s="28"/>
      <c r="W1294" s="28"/>
      <c r="X1294" s="28"/>
      <c r="Y1294" s="28"/>
      <c r="Z1294" s="28"/>
      <c r="AA1294" s="28"/>
      <c r="AB1294" s="28"/>
      <c r="AC1294" s="28"/>
      <c r="AD1294" s="28"/>
      <c r="AE1294" s="28"/>
      <c r="AF1294" s="28"/>
      <c r="AG1294" s="28"/>
      <c r="AH1294" s="28"/>
      <c r="AI1294" s="28"/>
      <c r="AJ1294" s="28"/>
      <c r="AK1294" s="28"/>
      <c r="AL1294" s="28"/>
      <c r="AM1294" s="28"/>
      <c r="AN1294" s="28"/>
      <c r="AO1294" s="28"/>
      <c r="AP1294" s="28"/>
      <c r="AQ1294" s="28"/>
      <c r="AR1294" s="28"/>
      <c r="AS1294" s="28"/>
      <c r="AT1294" s="28"/>
      <c r="AU1294" s="28"/>
      <c r="AV1294" s="28"/>
      <c r="AW1294" s="28"/>
      <c r="AX1294" s="28"/>
      <c r="AY1294" s="28"/>
      <c r="AZ1294" s="28"/>
      <c r="BA1294" s="28"/>
      <c r="BB1294" s="28"/>
      <c r="BC1294" s="28"/>
      <c r="BD1294" s="28"/>
      <c r="BE1294" s="28"/>
    </row>
    <row r="1295" spans="1:57" s="23" customFormat="1" ht="14.25">
      <c r="A1295" s="28"/>
      <c r="B1295" s="28"/>
      <c r="C1295" s="28"/>
      <c r="D1295" s="28"/>
      <c r="E1295" s="28"/>
      <c r="F1295" s="28"/>
      <c r="G1295" s="28"/>
      <c r="H1295" s="28"/>
      <c r="I1295" s="28"/>
      <c r="J1295" s="28"/>
      <c r="K1295" s="28"/>
      <c r="L1295" s="28"/>
      <c r="M1295" s="28"/>
      <c r="N1295" s="28"/>
      <c r="O1295" s="28"/>
      <c r="P1295" s="28"/>
      <c r="Q1295" s="38"/>
      <c r="R1295" s="28"/>
      <c r="S1295" s="28"/>
      <c r="T1295" s="28"/>
      <c r="U1295" s="28"/>
      <c r="V1295" s="28"/>
      <c r="W1295" s="28"/>
      <c r="X1295" s="28"/>
      <c r="Y1295" s="28"/>
      <c r="Z1295" s="28"/>
      <c r="AA1295" s="28"/>
      <c r="AB1295" s="28"/>
      <c r="AC1295" s="28"/>
      <c r="AD1295" s="28"/>
      <c r="AE1295" s="28"/>
      <c r="AF1295" s="28"/>
      <c r="AG1295" s="28"/>
      <c r="AH1295" s="28"/>
      <c r="AI1295" s="28"/>
      <c r="AJ1295" s="28"/>
      <c r="AK1295" s="28"/>
      <c r="AL1295" s="28"/>
      <c r="AM1295" s="28"/>
      <c r="AN1295" s="28"/>
      <c r="AO1295" s="28"/>
      <c r="AP1295" s="28"/>
      <c r="AQ1295" s="28"/>
      <c r="AR1295" s="28"/>
      <c r="AS1295" s="28"/>
      <c r="AT1295" s="28"/>
      <c r="AU1295" s="28"/>
      <c r="AV1295" s="28"/>
      <c r="AW1295" s="28"/>
      <c r="AX1295" s="28"/>
      <c r="AY1295" s="28"/>
      <c r="AZ1295" s="28"/>
      <c r="BA1295" s="28"/>
      <c r="BB1295" s="28"/>
      <c r="BC1295" s="28"/>
      <c r="BD1295" s="28"/>
      <c r="BE1295" s="28"/>
    </row>
    <row r="1296" spans="1:57" s="23" customFormat="1" ht="14.25">
      <c r="A1296" s="28"/>
      <c r="B1296" s="28"/>
      <c r="C1296" s="28"/>
      <c r="D1296" s="28"/>
      <c r="E1296" s="28"/>
      <c r="F1296" s="28"/>
      <c r="G1296" s="28"/>
      <c r="H1296" s="28"/>
      <c r="I1296" s="28"/>
      <c r="J1296" s="28"/>
      <c r="K1296" s="28"/>
      <c r="L1296" s="28"/>
      <c r="M1296" s="28"/>
      <c r="N1296" s="28"/>
      <c r="O1296" s="28"/>
      <c r="P1296" s="28"/>
      <c r="Q1296" s="38"/>
      <c r="R1296" s="28"/>
      <c r="S1296" s="28"/>
      <c r="T1296" s="28"/>
      <c r="U1296" s="28"/>
      <c r="V1296" s="28"/>
      <c r="W1296" s="28"/>
      <c r="X1296" s="28"/>
      <c r="Y1296" s="28"/>
      <c r="Z1296" s="28"/>
      <c r="AA1296" s="28"/>
      <c r="AB1296" s="28"/>
      <c r="AC1296" s="28"/>
      <c r="AD1296" s="28"/>
      <c r="AE1296" s="28"/>
      <c r="AF1296" s="28"/>
      <c r="AG1296" s="28"/>
      <c r="AH1296" s="28"/>
      <c r="AI1296" s="28"/>
      <c r="AJ1296" s="28"/>
      <c r="AK1296" s="28"/>
      <c r="AL1296" s="28"/>
      <c r="AM1296" s="28"/>
      <c r="AN1296" s="28"/>
      <c r="AO1296" s="28"/>
      <c r="AP1296" s="28"/>
      <c r="AQ1296" s="28"/>
      <c r="AR1296" s="28"/>
      <c r="AS1296" s="28"/>
      <c r="AT1296" s="28"/>
      <c r="AU1296" s="28"/>
      <c r="AV1296" s="28"/>
      <c r="AW1296" s="28"/>
      <c r="AX1296" s="28"/>
      <c r="AY1296" s="28"/>
      <c r="AZ1296" s="28"/>
      <c r="BA1296" s="28"/>
      <c r="BB1296" s="28"/>
      <c r="BC1296" s="28"/>
      <c r="BD1296" s="28"/>
      <c r="BE1296" s="28"/>
    </row>
    <row r="1297" spans="1:57" s="23" customFormat="1" ht="14.25">
      <c r="A1297" s="28"/>
      <c r="B1297" s="28"/>
      <c r="C1297" s="28"/>
      <c r="D1297" s="28"/>
      <c r="E1297" s="28"/>
      <c r="F1297" s="28"/>
      <c r="G1297" s="28"/>
      <c r="H1297" s="28"/>
      <c r="I1297" s="28"/>
      <c r="J1297" s="28"/>
      <c r="K1297" s="28"/>
      <c r="L1297" s="28"/>
      <c r="M1297" s="28"/>
      <c r="N1297" s="28"/>
      <c r="O1297" s="28"/>
      <c r="P1297" s="28"/>
      <c r="Q1297" s="38"/>
      <c r="R1297" s="28"/>
      <c r="S1297" s="28"/>
      <c r="T1297" s="28"/>
      <c r="U1297" s="28"/>
      <c r="V1297" s="28"/>
      <c r="W1297" s="28"/>
      <c r="X1297" s="28"/>
      <c r="Y1297" s="28"/>
      <c r="Z1297" s="28"/>
      <c r="AA1297" s="28"/>
      <c r="AB1297" s="28"/>
      <c r="AC1297" s="28"/>
      <c r="AD1297" s="28"/>
      <c r="AE1297" s="28"/>
      <c r="AF1297" s="28"/>
      <c r="AG1297" s="28"/>
      <c r="AH1297" s="28"/>
      <c r="AI1297" s="28"/>
      <c r="AJ1297" s="28"/>
      <c r="AK1297" s="28"/>
      <c r="AL1297" s="28"/>
      <c r="AM1297" s="28"/>
      <c r="AN1297" s="28"/>
      <c r="AO1297" s="28"/>
      <c r="AP1297" s="28"/>
      <c r="AQ1297" s="28"/>
      <c r="AR1297" s="28"/>
      <c r="AS1297" s="28"/>
      <c r="AT1297" s="28"/>
      <c r="AU1297" s="28"/>
      <c r="AV1297" s="28"/>
      <c r="AW1297" s="28"/>
      <c r="AX1297" s="28"/>
      <c r="AY1297" s="28"/>
      <c r="AZ1297" s="28"/>
      <c r="BA1297" s="28"/>
      <c r="BB1297" s="28"/>
      <c r="BC1297" s="28"/>
      <c r="BD1297" s="28"/>
      <c r="BE1297" s="28"/>
    </row>
    <row r="1298" spans="1:57" s="23" customFormat="1" ht="14.25">
      <c r="A1298" s="28"/>
      <c r="B1298" s="28"/>
      <c r="C1298" s="28"/>
      <c r="D1298" s="28"/>
      <c r="E1298" s="28"/>
      <c r="F1298" s="28"/>
      <c r="G1298" s="28"/>
      <c r="H1298" s="28"/>
      <c r="I1298" s="28"/>
      <c r="J1298" s="28"/>
      <c r="K1298" s="28"/>
      <c r="L1298" s="28"/>
      <c r="M1298" s="28"/>
      <c r="N1298" s="28"/>
      <c r="O1298" s="28"/>
      <c r="P1298" s="28"/>
      <c r="Q1298" s="38"/>
      <c r="R1298" s="28"/>
      <c r="S1298" s="28"/>
      <c r="T1298" s="28"/>
      <c r="U1298" s="28"/>
      <c r="V1298" s="28"/>
      <c r="W1298" s="28"/>
      <c r="X1298" s="28"/>
      <c r="Y1298" s="28"/>
      <c r="Z1298" s="28"/>
      <c r="AA1298" s="28"/>
      <c r="AB1298" s="28"/>
      <c r="AC1298" s="28"/>
      <c r="AD1298" s="28"/>
      <c r="AE1298" s="28"/>
      <c r="AF1298" s="28"/>
      <c r="AG1298" s="28"/>
      <c r="AH1298" s="28"/>
      <c r="AI1298" s="28"/>
      <c r="AJ1298" s="28"/>
      <c r="AK1298" s="28"/>
      <c r="AL1298" s="28"/>
      <c r="AM1298" s="28"/>
      <c r="AN1298" s="28"/>
      <c r="AO1298" s="28"/>
      <c r="AP1298" s="28"/>
      <c r="AQ1298" s="28"/>
      <c r="AR1298" s="28"/>
      <c r="AS1298" s="28"/>
      <c r="AT1298" s="28"/>
      <c r="AU1298" s="28"/>
      <c r="AV1298" s="28"/>
      <c r="AW1298" s="28"/>
      <c r="AX1298" s="28"/>
      <c r="AY1298" s="28"/>
      <c r="AZ1298" s="28"/>
      <c r="BA1298" s="28"/>
      <c r="BB1298" s="28"/>
      <c r="BC1298" s="28"/>
      <c r="BD1298" s="28"/>
      <c r="BE1298" s="28"/>
    </row>
    <row r="1299" spans="1:57" s="23" customFormat="1" ht="14.25">
      <c r="A1299" s="28"/>
      <c r="B1299" s="28"/>
      <c r="C1299" s="28"/>
      <c r="D1299" s="28"/>
      <c r="E1299" s="28"/>
      <c r="F1299" s="28"/>
      <c r="G1299" s="28"/>
      <c r="H1299" s="28"/>
      <c r="I1299" s="28"/>
      <c r="J1299" s="28"/>
      <c r="K1299" s="28"/>
      <c r="L1299" s="28"/>
      <c r="M1299" s="28"/>
      <c r="N1299" s="28"/>
      <c r="O1299" s="28"/>
      <c r="P1299" s="28"/>
      <c r="Q1299" s="38"/>
      <c r="R1299" s="28"/>
      <c r="S1299" s="28"/>
      <c r="T1299" s="28"/>
      <c r="U1299" s="28"/>
      <c r="V1299" s="28"/>
      <c r="W1299" s="28"/>
      <c r="X1299" s="28"/>
      <c r="Y1299" s="28"/>
      <c r="Z1299" s="28"/>
      <c r="AA1299" s="28"/>
      <c r="AB1299" s="28"/>
      <c r="AC1299" s="28"/>
      <c r="AD1299" s="28"/>
      <c r="AE1299" s="28"/>
      <c r="AF1299" s="28"/>
      <c r="AG1299" s="28"/>
      <c r="AH1299" s="28"/>
      <c r="AI1299" s="28"/>
      <c r="AJ1299" s="28"/>
      <c r="AK1299" s="28"/>
      <c r="AL1299" s="28"/>
      <c r="AM1299" s="28"/>
      <c r="AN1299" s="28"/>
      <c r="AO1299" s="28"/>
      <c r="AP1299" s="28"/>
      <c r="AQ1299" s="28"/>
      <c r="AR1299" s="28"/>
      <c r="AS1299" s="28"/>
      <c r="AT1299" s="28"/>
      <c r="AU1299" s="28"/>
      <c r="AV1299" s="28"/>
      <c r="AW1299" s="28"/>
      <c r="AX1299" s="28"/>
      <c r="AY1299" s="28"/>
      <c r="AZ1299" s="28"/>
      <c r="BA1299" s="28"/>
      <c r="BB1299" s="28"/>
      <c r="BC1299" s="28"/>
      <c r="BD1299" s="28"/>
      <c r="BE1299" s="28"/>
    </row>
    <row r="1300" spans="1:57" s="23" customFormat="1" ht="14.25">
      <c r="A1300" s="28"/>
      <c r="B1300" s="28"/>
      <c r="C1300" s="28"/>
      <c r="D1300" s="28"/>
      <c r="E1300" s="28"/>
      <c r="F1300" s="28"/>
      <c r="G1300" s="28"/>
      <c r="H1300" s="28"/>
      <c r="I1300" s="28"/>
      <c r="J1300" s="28"/>
      <c r="K1300" s="28"/>
      <c r="L1300" s="28"/>
      <c r="M1300" s="28"/>
      <c r="N1300" s="28"/>
      <c r="O1300" s="28"/>
      <c r="P1300" s="28"/>
      <c r="Q1300" s="38"/>
      <c r="R1300" s="28"/>
      <c r="S1300" s="28"/>
      <c r="T1300" s="28"/>
      <c r="U1300" s="28"/>
      <c r="V1300" s="28"/>
      <c r="W1300" s="28"/>
      <c r="X1300" s="28"/>
      <c r="Y1300" s="28"/>
      <c r="Z1300" s="28"/>
      <c r="AA1300" s="28"/>
      <c r="AB1300" s="28"/>
      <c r="AC1300" s="28"/>
      <c r="AD1300" s="28"/>
      <c r="AE1300" s="28"/>
      <c r="AF1300" s="28"/>
      <c r="AG1300" s="28"/>
      <c r="AH1300" s="28"/>
      <c r="AI1300" s="28"/>
      <c r="AJ1300" s="28"/>
      <c r="AK1300" s="28"/>
      <c r="AL1300" s="28"/>
      <c r="AM1300" s="28"/>
      <c r="AN1300" s="28"/>
      <c r="AO1300" s="28"/>
      <c r="AP1300" s="28"/>
      <c r="AQ1300" s="28"/>
      <c r="AR1300" s="28"/>
      <c r="AS1300" s="28"/>
      <c r="AT1300" s="28"/>
      <c r="AU1300" s="28"/>
      <c r="AV1300" s="28"/>
      <c r="AW1300" s="28"/>
      <c r="AX1300" s="28"/>
      <c r="AY1300" s="28"/>
      <c r="AZ1300" s="28"/>
      <c r="BA1300" s="28"/>
      <c r="BB1300" s="28"/>
      <c r="BC1300" s="28"/>
      <c r="BD1300" s="28"/>
      <c r="BE1300" s="28"/>
    </row>
    <row r="1301" spans="1:57" s="23" customFormat="1" ht="14.25">
      <c r="A1301" s="28"/>
      <c r="B1301" s="28"/>
      <c r="C1301" s="28"/>
      <c r="D1301" s="28"/>
      <c r="E1301" s="28"/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  <c r="P1301" s="28"/>
      <c r="Q1301" s="38"/>
      <c r="R1301" s="28"/>
      <c r="S1301" s="28"/>
      <c r="T1301" s="28"/>
      <c r="U1301" s="28"/>
      <c r="V1301" s="28"/>
      <c r="W1301" s="28"/>
      <c r="X1301" s="28"/>
      <c r="Y1301" s="28"/>
      <c r="Z1301" s="28"/>
      <c r="AA1301" s="28"/>
      <c r="AB1301" s="28"/>
      <c r="AC1301" s="28"/>
      <c r="AD1301" s="28"/>
      <c r="AE1301" s="28"/>
      <c r="AF1301" s="28"/>
      <c r="AG1301" s="28"/>
      <c r="AH1301" s="28"/>
      <c r="AI1301" s="28"/>
      <c r="AJ1301" s="28"/>
      <c r="AK1301" s="28"/>
      <c r="AL1301" s="28"/>
      <c r="AM1301" s="28"/>
      <c r="AN1301" s="28"/>
      <c r="AO1301" s="28"/>
      <c r="AP1301" s="28"/>
      <c r="AQ1301" s="28"/>
      <c r="AR1301" s="28"/>
      <c r="AS1301" s="28"/>
      <c r="AT1301" s="28"/>
      <c r="AU1301" s="28"/>
      <c r="AV1301" s="28"/>
      <c r="AW1301" s="28"/>
      <c r="AX1301" s="28"/>
      <c r="AY1301" s="28"/>
      <c r="AZ1301" s="28"/>
      <c r="BA1301" s="28"/>
      <c r="BB1301" s="28"/>
      <c r="BC1301" s="28"/>
      <c r="BD1301" s="28"/>
      <c r="BE1301" s="28"/>
    </row>
    <row r="1302" spans="1:57" s="23" customFormat="1" ht="14.25">
      <c r="A1302" s="28"/>
      <c r="B1302" s="28"/>
      <c r="C1302" s="28"/>
      <c r="D1302" s="28"/>
      <c r="E1302" s="28"/>
      <c r="F1302" s="28"/>
      <c r="G1302" s="28"/>
      <c r="H1302" s="28"/>
      <c r="I1302" s="28"/>
      <c r="J1302" s="28"/>
      <c r="K1302" s="28"/>
      <c r="L1302" s="28"/>
      <c r="M1302" s="28"/>
      <c r="N1302" s="28"/>
      <c r="O1302" s="28"/>
      <c r="P1302" s="28"/>
      <c r="Q1302" s="38"/>
      <c r="R1302" s="28"/>
      <c r="S1302" s="28"/>
      <c r="T1302" s="28"/>
      <c r="U1302" s="28"/>
      <c r="V1302" s="28"/>
      <c r="W1302" s="28"/>
      <c r="X1302" s="28"/>
      <c r="Y1302" s="28"/>
      <c r="Z1302" s="28"/>
      <c r="AA1302" s="28"/>
      <c r="AB1302" s="28"/>
      <c r="AC1302" s="28"/>
      <c r="AD1302" s="28"/>
      <c r="AE1302" s="28"/>
      <c r="AF1302" s="28"/>
      <c r="AG1302" s="28"/>
      <c r="AH1302" s="28"/>
      <c r="AI1302" s="28"/>
      <c r="AJ1302" s="28"/>
      <c r="AK1302" s="28"/>
      <c r="AL1302" s="28"/>
      <c r="AM1302" s="28"/>
      <c r="AN1302" s="28"/>
      <c r="AO1302" s="28"/>
      <c r="AP1302" s="28"/>
      <c r="AQ1302" s="28"/>
      <c r="AR1302" s="28"/>
      <c r="AS1302" s="28"/>
      <c r="AT1302" s="28"/>
      <c r="AU1302" s="28"/>
      <c r="AV1302" s="28"/>
      <c r="AW1302" s="28"/>
      <c r="AX1302" s="28"/>
      <c r="AY1302" s="28"/>
      <c r="AZ1302" s="28"/>
      <c r="BA1302" s="28"/>
      <c r="BB1302" s="28"/>
      <c r="BC1302" s="28"/>
      <c r="BD1302" s="28"/>
      <c r="BE1302" s="28"/>
    </row>
    <row r="1303" spans="1:57" s="23" customFormat="1" ht="14.25">
      <c r="A1303" s="28"/>
      <c r="B1303" s="28"/>
      <c r="C1303" s="28"/>
      <c r="D1303" s="28"/>
      <c r="E1303" s="28"/>
      <c r="F1303" s="28"/>
      <c r="G1303" s="28"/>
      <c r="H1303" s="28"/>
      <c r="I1303" s="28"/>
      <c r="J1303" s="28"/>
      <c r="K1303" s="28"/>
      <c r="L1303" s="28"/>
      <c r="M1303" s="28"/>
      <c r="N1303" s="28"/>
      <c r="O1303" s="28"/>
      <c r="P1303" s="28"/>
      <c r="Q1303" s="38"/>
      <c r="R1303" s="28"/>
      <c r="S1303" s="28"/>
      <c r="T1303" s="28"/>
      <c r="U1303" s="28"/>
      <c r="V1303" s="28"/>
      <c r="W1303" s="28"/>
      <c r="X1303" s="28"/>
      <c r="Y1303" s="28"/>
      <c r="Z1303" s="28"/>
      <c r="AA1303" s="28"/>
      <c r="AB1303" s="28"/>
      <c r="AC1303" s="28"/>
      <c r="AD1303" s="28"/>
      <c r="AE1303" s="28"/>
      <c r="AF1303" s="28"/>
      <c r="AG1303" s="28"/>
      <c r="AH1303" s="28"/>
      <c r="AI1303" s="28"/>
      <c r="AJ1303" s="28"/>
      <c r="AK1303" s="28"/>
      <c r="AL1303" s="28"/>
      <c r="AM1303" s="28"/>
      <c r="AN1303" s="28"/>
      <c r="AO1303" s="28"/>
      <c r="AP1303" s="28"/>
      <c r="AQ1303" s="28"/>
      <c r="AR1303" s="28"/>
      <c r="AS1303" s="28"/>
      <c r="AT1303" s="28"/>
      <c r="AU1303" s="28"/>
      <c r="AV1303" s="28"/>
      <c r="AW1303" s="28"/>
      <c r="AX1303" s="28"/>
      <c r="AY1303" s="28"/>
      <c r="AZ1303" s="28"/>
      <c r="BA1303" s="28"/>
      <c r="BB1303" s="28"/>
      <c r="BC1303" s="28"/>
      <c r="BD1303" s="28"/>
      <c r="BE1303" s="28"/>
    </row>
    <row r="1304" spans="1:57" s="23" customFormat="1" ht="14.25">
      <c r="A1304" s="28"/>
      <c r="B1304" s="28"/>
      <c r="C1304" s="28"/>
      <c r="D1304" s="28"/>
      <c r="E1304" s="28"/>
      <c r="F1304" s="28"/>
      <c r="G1304" s="28"/>
      <c r="H1304" s="28"/>
      <c r="I1304" s="28"/>
      <c r="J1304" s="28"/>
      <c r="K1304" s="28"/>
      <c r="L1304" s="28"/>
      <c r="M1304" s="28"/>
      <c r="N1304" s="28"/>
      <c r="O1304" s="28"/>
      <c r="P1304" s="28"/>
      <c r="Q1304" s="38"/>
      <c r="R1304" s="28"/>
      <c r="S1304" s="28"/>
      <c r="T1304" s="28"/>
      <c r="U1304" s="28"/>
      <c r="V1304" s="28"/>
      <c r="W1304" s="28"/>
      <c r="X1304" s="28"/>
      <c r="Y1304" s="28"/>
      <c r="Z1304" s="28"/>
      <c r="AA1304" s="28"/>
      <c r="AB1304" s="28"/>
      <c r="AC1304" s="28"/>
      <c r="AD1304" s="28"/>
      <c r="AE1304" s="28"/>
      <c r="AF1304" s="28"/>
      <c r="AG1304" s="28"/>
      <c r="AH1304" s="28"/>
      <c r="AI1304" s="28"/>
      <c r="AJ1304" s="28"/>
      <c r="AK1304" s="28"/>
      <c r="AL1304" s="28"/>
      <c r="AM1304" s="28"/>
      <c r="AN1304" s="28"/>
      <c r="AO1304" s="28"/>
      <c r="AP1304" s="28"/>
      <c r="AQ1304" s="28"/>
      <c r="AR1304" s="28"/>
      <c r="AS1304" s="28"/>
      <c r="AT1304" s="28"/>
      <c r="AU1304" s="28"/>
      <c r="AV1304" s="28"/>
      <c r="AW1304" s="28"/>
      <c r="AX1304" s="28"/>
      <c r="AY1304" s="28"/>
      <c r="AZ1304" s="28"/>
      <c r="BA1304" s="28"/>
      <c r="BB1304" s="28"/>
      <c r="BC1304" s="28"/>
      <c r="BD1304" s="28"/>
      <c r="BE1304" s="28"/>
    </row>
    <row r="1305" spans="1:57" s="23" customFormat="1" ht="14.25">
      <c r="A1305" s="28"/>
      <c r="B1305" s="28"/>
      <c r="C1305" s="28"/>
      <c r="D1305" s="28"/>
      <c r="E1305" s="28"/>
      <c r="F1305" s="28"/>
      <c r="G1305" s="28"/>
      <c r="H1305" s="28"/>
      <c r="I1305" s="28"/>
      <c r="J1305" s="28"/>
      <c r="K1305" s="28"/>
      <c r="L1305" s="28"/>
      <c r="M1305" s="28"/>
      <c r="N1305" s="28"/>
      <c r="O1305" s="28"/>
      <c r="P1305" s="28"/>
      <c r="Q1305" s="38"/>
      <c r="R1305" s="28"/>
      <c r="S1305" s="28"/>
      <c r="T1305" s="28"/>
      <c r="U1305" s="28"/>
      <c r="V1305" s="28"/>
      <c r="W1305" s="28"/>
      <c r="X1305" s="28"/>
      <c r="Y1305" s="28"/>
      <c r="Z1305" s="28"/>
      <c r="AA1305" s="28"/>
      <c r="AB1305" s="28"/>
      <c r="AC1305" s="28"/>
      <c r="AD1305" s="28"/>
      <c r="AE1305" s="28"/>
      <c r="AF1305" s="28"/>
      <c r="AG1305" s="28"/>
      <c r="AH1305" s="28"/>
      <c r="AI1305" s="28"/>
      <c r="AJ1305" s="28"/>
      <c r="AK1305" s="28"/>
      <c r="AL1305" s="28"/>
      <c r="AM1305" s="28"/>
      <c r="AN1305" s="28"/>
      <c r="AO1305" s="28"/>
      <c r="AP1305" s="28"/>
      <c r="AQ1305" s="28"/>
      <c r="AR1305" s="28"/>
      <c r="AS1305" s="28"/>
      <c r="AT1305" s="28"/>
      <c r="AU1305" s="28"/>
      <c r="AV1305" s="28"/>
      <c r="AW1305" s="28"/>
      <c r="AX1305" s="28"/>
      <c r="AY1305" s="28"/>
      <c r="AZ1305" s="28"/>
      <c r="BA1305" s="28"/>
      <c r="BB1305" s="28"/>
      <c r="BC1305" s="28"/>
      <c r="BD1305" s="28"/>
      <c r="BE1305" s="28"/>
    </row>
    <row r="1306" spans="1:57" s="23" customFormat="1" ht="14.25">
      <c r="A1306" s="28"/>
      <c r="B1306" s="28"/>
      <c r="C1306" s="28"/>
      <c r="D1306" s="28"/>
      <c r="E1306" s="28"/>
      <c r="F1306" s="28"/>
      <c r="G1306" s="28"/>
      <c r="H1306" s="28"/>
      <c r="I1306" s="28"/>
      <c r="J1306" s="28"/>
      <c r="K1306" s="28"/>
      <c r="L1306" s="28"/>
      <c r="M1306" s="28"/>
      <c r="N1306" s="28"/>
      <c r="O1306" s="28"/>
      <c r="P1306" s="28"/>
      <c r="Q1306" s="38"/>
      <c r="R1306" s="28"/>
      <c r="S1306" s="28"/>
      <c r="T1306" s="28"/>
      <c r="U1306" s="28"/>
      <c r="V1306" s="28"/>
      <c r="W1306" s="28"/>
      <c r="X1306" s="28"/>
      <c r="Y1306" s="28"/>
      <c r="Z1306" s="28"/>
      <c r="AA1306" s="28"/>
      <c r="AB1306" s="28"/>
      <c r="AC1306" s="28"/>
      <c r="AD1306" s="28"/>
      <c r="AE1306" s="28"/>
      <c r="AF1306" s="28"/>
      <c r="AG1306" s="28"/>
      <c r="AH1306" s="28"/>
      <c r="AI1306" s="28"/>
      <c r="AJ1306" s="28"/>
      <c r="AK1306" s="28"/>
      <c r="AL1306" s="28"/>
      <c r="AM1306" s="28"/>
      <c r="AN1306" s="28"/>
      <c r="AO1306" s="28"/>
      <c r="AP1306" s="28"/>
      <c r="AQ1306" s="28"/>
      <c r="AR1306" s="28"/>
      <c r="AS1306" s="28"/>
      <c r="AT1306" s="28"/>
      <c r="AU1306" s="28"/>
      <c r="AV1306" s="28"/>
      <c r="AW1306" s="28"/>
      <c r="AX1306" s="28"/>
      <c r="AY1306" s="28"/>
      <c r="AZ1306" s="28"/>
      <c r="BA1306" s="28"/>
      <c r="BB1306" s="28"/>
      <c r="BC1306" s="28"/>
      <c r="BD1306" s="28"/>
      <c r="BE1306" s="28"/>
    </row>
    <row r="1307" spans="1:57" s="23" customFormat="1" ht="14.25">
      <c r="A1307" s="28"/>
      <c r="B1307" s="28"/>
      <c r="C1307" s="28"/>
      <c r="D1307" s="28"/>
      <c r="E1307" s="28"/>
      <c r="F1307" s="28"/>
      <c r="G1307" s="28"/>
      <c r="H1307" s="28"/>
      <c r="I1307" s="28"/>
      <c r="J1307" s="28"/>
      <c r="K1307" s="28"/>
      <c r="L1307" s="28"/>
      <c r="M1307" s="28"/>
      <c r="N1307" s="28"/>
      <c r="O1307" s="28"/>
      <c r="P1307" s="28"/>
      <c r="Q1307" s="38"/>
      <c r="R1307" s="28"/>
      <c r="S1307" s="28"/>
      <c r="T1307" s="28"/>
      <c r="U1307" s="28"/>
      <c r="V1307" s="28"/>
      <c r="W1307" s="28"/>
      <c r="X1307" s="28"/>
      <c r="Y1307" s="28"/>
      <c r="Z1307" s="28"/>
      <c r="AA1307" s="28"/>
      <c r="AB1307" s="28"/>
      <c r="AC1307" s="28"/>
      <c r="AD1307" s="28"/>
      <c r="AE1307" s="28"/>
      <c r="AF1307" s="28"/>
      <c r="AG1307" s="28"/>
      <c r="AH1307" s="28"/>
      <c r="AI1307" s="28"/>
      <c r="AJ1307" s="28"/>
      <c r="AK1307" s="28"/>
      <c r="AL1307" s="28"/>
      <c r="AM1307" s="28"/>
      <c r="AN1307" s="28"/>
      <c r="AO1307" s="28"/>
      <c r="AP1307" s="28"/>
      <c r="AQ1307" s="28"/>
      <c r="AR1307" s="28"/>
      <c r="AS1307" s="28"/>
      <c r="AT1307" s="28"/>
      <c r="AU1307" s="28"/>
      <c r="AV1307" s="28"/>
      <c r="AW1307" s="28"/>
      <c r="AX1307" s="28"/>
      <c r="AY1307" s="28"/>
      <c r="AZ1307" s="28"/>
      <c r="BA1307" s="28"/>
      <c r="BB1307" s="28"/>
      <c r="BC1307" s="28"/>
      <c r="BD1307" s="28"/>
      <c r="BE1307" s="28"/>
    </row>
    <row r="1308" spans="1:57" s="23" customFormat="1" ht="14.25">
      <c r="A1308" s="28"/>
      <c r="B1308" s="28"/>
      <c r="C1308" s="28"/>
      <c r="D1308" s="28"/>
      <c r="E1308" s="28"/>
      <c r="F1308" s="28"/>
      <c r="G1308" s="28"/>
      <c r="H1308" s="28"/>
      <c r="I1308" s="28"/>
      <c r="J1308" s="28"/>
      <c r="K1308" s="28"/>
      <c r="L1308" s="28"/>
      <c r="M1308" s="28"/>
      <c r="N1308" s="28"/>
      <c r="O1308" s="28"/>
      <c r="P1308" s="28"/>
      <c r="Q1308" s="38"/>
      <c r="R1308" s="28"/>
      <c r="S1308" s="28"/>
      <c r="T1308" s="28"/>
      <c r="U1308" s="28"/>
      <c r="V1308" s="28"/>
      <c r="W1308" s="28"/>
      <c r="X1308" s="28"/>
      <c r="Y1308" s="28"/>
      <c r="Z1308" s="28"/>
      <c r="AA1308" s="28"/>
      <c r="AB1308" s="28"/>
      <c r="AC1308" s="28"/>
      <c r="AD1308" s="28"/>
      <c r="AE1308" s="28"/>
      <c r="AF1308" s="28"/>
      <c r="AG1308" s="28"/>
      <c r="AH1308" s="28"/>
      <c r="AI1308" s="28"/>
      <c r="AJ1308" s="28"/>
      <c r="AK1308" s="28"/>
      <c r="AL1308" s="28"/>
      <c r="AM1308" s="28"/>
      <c r="AN1308" s="28"/>
      <c r="AO1308" s="28"/>
      <c r="AP1308" s="28"/>
      <c r="AQ1308" s="28"/>
      <c r="AR1308" s="28"/>
      <c r="AS1308" s="28"/>
      <c r="AT1308" s="28"/>
      <c r="AU1308" s="28"/>
      <c r="AV1308" s="28"/>
      <c r="AW1308" s="28"/>
      <c r="AX1308" s="28"/>
      <c r="AY1308" s="28"/>
      <c r="AZ1308" s="28"/>
      <c r="BA1308" s="28"/>
      <c r="BB1308" s="28"/>
      <c r="BC1308" s="28"/>
      <c r="BD1308" s="28"/>
      <c r="BE1308" s="28"/>
    </row>
    <row r="1309" spans="1:57" s="23" customFormat="1" ht="14.25">
      <c r="A1309" s="28"/>
      <c r="B1309" s="28"/>
      <c r="C1309" s="28"/>
      <c r="D1309" s="28"/>
      <c r="E1309" s="28"/>
      <c r="F1309" s="28"/>
      <c r="G1309" s="28"/>
      <c r="H1309" s="28"/>
      <c r="I1309" s="28"/>
      <c r="J1309" s="28"/>
      <c r="K1309" s="28"/>
      <c r="L1309" s="28"/>
      <c r="M1309" s="28"/>
      <c r="N1309" s="28"/>
      <c r="O1309" s="28"/>
      <c r="P1309" s="28"/>
      <c r="Q1309" s="38"/>
      <c r="R1309" s="28"/>
      <c r="S1309" s="28"/>
      <c r="T1309" s="28"/>
      <c r="U1309" s="28"/>
      <c r="V1309" s="28"/>
      <c r="W1309" s="28"/>
      <c r="X1309" s="28"/>
      <c r="Y1309" s="28"/>
      <c r="Z1309" s="28"/>
      <c r="AA1309" s="28"/>
      <c r="AB1309" s="28"/>
      <c r="AC1309" s="28"/>
      <c r="AD1309" s="28"/>
      <c r="AE1309" s="28"/>
      <c r="AF1309" s="28"/>
      <c r="AG1309" s="28"/>
      <c r="AH1309" s="28"/>
      <c r="AI1309" s="28"/>
      <c r="AJ1309" s="28"/>
      <c r="AK1309" s="28"/>
      <c r="AL1309" s="28"/>
      <c r="AM1309" s="28"/>
      <c r="AN1309" s="28"/>
      <c r="AO1309" s="28"/>
      <c r="AP1309" s="28"/>
      <c r="AQ1309" s="28"/>
      <c r="AR1309" s="28"/>
      <c r="AS1309" s="28"/>
      <c r="AT1309" s="28"/>
      <c r="AU1309" s="28"/>
      <c r="AV1309" s="28"/>
      <c r="AW1309" s="28"/>
      <c r="AX1309" s="28"/>
      <c r="AY1309" s="28"/>
      <c r="AZ1309" s="28"/>
      <c r="BA1309" s="28"/>
      <c r="BB1309" s="28"/>
      <c r="BC1309" s="28"/>
      <c r="BD1309" s="28"/>
      <c r="BE1309" s="28"/>
    </row>
    <row r="1310" spans="1:57" s="23" customFormat="1" ht="14.25">
      <c r="A1310" s="28"/>
      <c r="B1310" s="28"/>
      <c r="C1310" s="28"/>
      <c r="D1310" s="28"/>
      <c r="E1310" s="28"/>
      <c r="F1310" s="28"/>
      <c r="G1310" s="28"/>
      <c r="H1310" s="28"/>
      <c r="I1310" s="28"/>
      <c r="J1310" s="28"/>
      <c r="K1310" s="28"/>
      <c r="L1310" s="28"/>
      <c r="M1310" s="28"/>
      <c r="N1310" s="28"/>
      <c r="O1310" s="28"/>
      <c r="P1310" s="28"/>
      <c r="Q1310" s="38"/>
      <c r="R1310" s="28"/>
      <c r="S1310" s="28"/>
      <c r="T1310" s="28"/>
      <c r="U1310" s="28"/>
      <c r="V1310" s="28"/>
      <c r="W1310" s="28"/>
      <c r="X1310" s="28"/>
      <c r="Y1310" s="28"/>
      <c r="Z1310" s="28"/>
      <c r="AA1310" s="28"/>
      <c r="AB1310" s="28"/>
      <c r="AC1310" s="28"/>
      <c r="AD1310" s="28"/>
      <c r="AE1310" s="28"/>
      <c r="AF1310" s="28"/>
      <c r="AG1310" s="28"/>
      <c r="AH1310" s="28"/>
      <c r="AI1310" s="28"/>
      <c r="AJ1310" s="28"/>
      <c r="AK1310" s="28"/>
      <c r="AL1310" s="28"/>
      <c r="AM1310" s="28"/>
      <c r="AN1310" s="28"/>
      <c r="AO1310" s="28"/>
      <c r="AP1310" s="28"/>
      <c r="AQ1310" s="28"/>
      <c r="AR1310" s="28"/>
      <c r="AS1310" s="28"/>
      <c r="AT1310" s="28"/>
      <c r="AU1310" s="28"/>
      <c r="AV1310" s="28"/>
      <c r="AW1310" s="28"/>
      <c r="AX1310" s="28"/>
      <c r="AY1310" s="28"/>
      <c r="AZ1310" s="28"/>
      <c r="BA1310" s="28"/>
      <c r="BB1310" s="28"/>
      <c r="BC1310" s="28"/>
      <c r="BD1310" s="28"/>
      <c r="BE1310" s="28"/>
    </row>
    <row r="1311" spans="1:57" s="23" customFormat="1" ht="14.25">
      <c r="A1311" s="28"/>
      <c r="B1311" s="28"/>
      <c r="C1311" s="28"/>
      <c r="D1311" s="28"/>
      <c r="E1311" s="28"/>
      <c r="F1311" s="28"/>
      <c r="G1311" s="28"/>
      <c r="H1311" s="28"/>
      <c r="I1311" s="28"/>
      <c r="J1311" s="28"/>
      <c r="K1311" s="28"/>
      <c r="L1311" s="28"/>
      <c r="M1311" s="28"/>
      <c r="N1311" s="28"/>
      <c r="O1311" s="28"/>
      <c r="P1311" s="28"/>
      <c r="Q1311" s="38"/>
      <c r="R1311" s="28"/>
      <c r="S1311" s="28"/>
      <c r="T1311" s="28"/>
      <c r="U1311" s="28"/>
      <c r="V1311" s="28"/>
      <c r="W1311" s="28"/>
      <c r="X1311" s="28"/>
      <c r="Y1311" s="28"/>
      <c r="Z1311" s="28"/>
      <c r="AA1311" s="28"/>
      <c r="AB1311" s="28"/>
      <c r="AC1311" s="28"/>
      <c r="AD1311" s="28"/>
      <c r="AE1311" s="28"/>
      <c r="AF1311" s="28"/>
      <c r="AG1311" s="28"/>
      <c r="AH1311" s="28"/>
      <c r="AI1311" s="28"/>
      <c r="AJ1311" s="28"/>
      <c r="AK1311" s="28"/>
      <c r="AL1311" s="28"/>
      <c r="AM1311" s="28"/>
      <c r="AN1311" s="28"/>
      <c r="AO1311" s="28"/>
      <c r="AP1311" s="28"/>
      <c r="AQ1311" s="28"/>
      <c r="AR1311" s="28"/>
      <c r="AS1311" s="28"/>
      <c r="AT1311" s="28"/>
      <c r="AU1311" s="28"/>
      <c r="AV1311" s="28"/>
      <c r="AW1311" s="28"/>
      <c r="AX1311" s="28"/>
      <c r="AY1311" s="28"/>
      <c r="AZ1311" s="28"/>
      <c r="BA1311" s="28"/>
      <c r="BB1311" s="28"/>
      <c r="BC1311" s="28"/>
      <c r="BD1311" s="28"/>
      <c r="BE1311" s="28"/>
    </row>
    <row r="1312" spans="1:57" s="23" customFormat="1" ht="14.25">
      <c r="A1312" s="28"/>
      <c r="B1312" s="28"/>
      <c r="C1312" s="28"/>
      <c r="D1312" s="28"/>
      <c r="E1312" s="28"/>
      <c r="F1312" s="28"/>
      <c r="G1312" s="28"/>
      <c r="H1312" s="28"/>
      <c r="I1312" s="28"/>
      <c r="J1312" s="28"/>
      <c r="K1312" s="28"/>
      <c r="L1312" s="28"/>
      <c r="M1312" s="28"/>
      <c r="N1312" s="28"/>
      <c r="O1312" s="28"/>
      <c r="P1312" s="28"/>
      <c r="Q1312" s="38"/>
      <c r="R1312" s="28"/>
      <c r="S1312" s="28"/>
      <c r="T1312" s="28"/>
      <c r="U1312" s="28"/>
      <c r="V1312" s="28"/>
      <c r="W1312" s="28"/>
      <c r="X1312" s="28"/>
      <c r="Y1312" s="28"/>
      <c r="Z1312" s="28"/>
      <c r="AA1312" s="28"/>
      <c r="AB1312" s="28"/>
      <c r="AC1312" s="28"/>
      <c r="AD1312" s="28"/>
      <c r="AE1312" s="28"/>
      <c r="AF1312" s="28"/>
      <c r="AG1312" s="28"/>
      <c r="AH1312" s="28"/>
      <c r="AI1312" s="28"/>
      <c r="AJ1312" s="28"/>
      <c r="AK1312" s="28"/>
      <c r="AL1312" s="28"/>
      <c r="AM1312" s="28"/>
      <c r="AN1312" s="28"/>
      <c r="AO1312" s="28"/>
      <c r="AP1312" s="28"/>
      <c r="AQ1312" s="28"/>
      <c r="AR1312" s="28"/>
      <c r="AS1312" s="28"/>
      <c r="AT1312" s="28"/>
      <c r="AU1312" s="28"/>
      <c r="AV1312" s="28"/>
      <c r="AW1312" s="28"/>
      <c r="AX1312" s="28"/>
      <c r="AY1312" s="28"/>
      <c r="AZ1312" s="28"/>
      <c r="BA1312" s="28"/>
      <c r="BB1312" s="28"/>
      <c r="BC1312" s="28"/>
      <c r="BD1312" s="28"/>
      <c r="BE1312" s="28"/>
    </row>
    <row r="1313" spans="1:57" s="23" customFormat="1" ht="14.25">
      <c r="A1313" s="28"/>
      <c r="B1313" s="28"/>
      <c r="C1313" s="28"/>
      <c r="D1313" s="28"/>
      <c r="E1313" s="28"/>
      <c r="F1313" s="28"/>
      <c r="G1313" s="28"/>
      <c r="H1313" s="28"/>
      <c r="I1313" s="28"/>
      <c r="J1313" s="28"/>
      <c r="K1313" s="28"/>
      <c r="L1313" s="28"/>
      <c r="M1313" s="28"/>
      <c r="N1313" s="28"/>
      <c r="O1313" s="28"/>
      <c r="P1313" s="28"/>
      <c r="Q1313" s="38"/>
      <c r="R1313" s="28"/>
      <c r="S1313" s="28"/>
      <c r="T1313" s="28"/>
      <c r="U1313" s="28"/>
      <c r="V1313" s="28"/>
      <c r="W1313" s="28"/>
      <c r="X1313" s="28"/>
      <c r="Y1313" s="28"/>
      <c r="Z1313" s="28"/>
      <c r="AA1313" s="28"/>
      <c r="AB1313" s="28"/>
      <c r="AC1313" s="28"/>
      <c r="AD1313" s="28"/>
      <c r="AE1313" s="28"/>
      <c r="AF1313" s="28"/>
      <c r="AG1313" s="28"/>
      <c r="AH1313" s="28"/>
      <c r="AI1313" s="28"/>
      <c r="AJ1313" s="28"/>
      <c r="AK1313" s="28"/>
      <c r="AL1313" s="28"/>
      <c r="AM1313" s="28"/>
      <c r="AN1313" s="28"/>
      <c r="AO1313" s="28"/>
      <c r="AP1313" s="28"/>
      <c r="AQ1313" s="28"/>
      <c r="AR1313" s="28"/>
      <c r="AS1313" s="28"/>
      <c r="AT1313" s="28"/>
      <c r="AU1313" s="28"/>
      <c r="AV1313" s="28"/>
      <c r="AW1313" s="28"/>
      <c r="AX1313" s="28"/>
      <c r="AY1313" s="28"/>
      <c r="AZ1313" s="28"/>
      <c r="BA1313" s="28"/>
      <c r="BB1313" s="28"/>
      <c r="BC1313" s="28"/>
      <c r="BD1313" s="28"/>
      <c r="BE1313" s="28"/>
    </row>
    <row r="1314" spans="1:57" s="23" customFormat="1" ht="14.25">
      <c r="A1314" s="28"/>
      <c r="B1314" s="28"/>
      <c r="C1314" s="28"/>
      <c r="D1314" s="28"/>
      <c r="E1314" s="28"/>
      <c r="F1314" s="28"/>
      <c r="G1314" s="28"/>
      <c r="H1314" s="28"/>
      <c r="I1314" s="28"/>
      <c r="J1314" s="28"/>
      <c r="K1314" s="28"/>
      <c r="L1314" s="28"/>
      <c r="M1314" s="28"/>
      <c r="N1314" s="28"/>
      <c r="O1314" s="28"/>
      <c r="P1314" s="28"/>
      <c r="Q1314" s="38"/>
      <c r="R1314" s="28"/>
      <c r="S1314" s="28"/>
      <c r="T1314" s="28"/>
      <c r="U1314" s="28"/>
      <c r="V1314" s="28"/>
      <c r="W1314" s="28"/>
      <c r="X1314" s="28"/>
      <c r="Y1314" s="28"/>
      <c r="Z1314" s="28"/>
      <c r="AA1314" s="28"/>
      <c r="AB1314" s="28"/>
      <c r="AC1314" s="28"/>
      <c r="AD1314" s="28"/>
      <c r="AE1314" s="28"/>
      <c r="AF1314" s="28"/>
      <c r="AG1314" s="28"/>
      <c r="AH1314" s="28"/>
      <c r="AI1314" s="28"/>
      <c r="AJ1314" s="28"/>
      <c r="AK1314" s="28"/>
      <c r="AL1314" s="28"/>
      <c r="AM1314" s="28"/>
      <c r="AN1314" s="28"/>
      <c r="AO1314" s="28"/>
      <c r="AP1314" s="28"/>
      <c r="AQ1314" s="28"/>
      <c r="AR1314" s="28"/>
      <c r="AS1314" s="28"/>
      <c r="AT1314" s="28"/>
      <c r="AU1314" s="28"/>
      <c r="AV1314" s="28"/>
      <c r="AW1314" s="28"/>
      <c r="AX1314" s="28"/>
      <c r="AY1314" s="28"/>
      <c r="AZ1314" s="28"/>
      <c r="BA1314" s="28"/>
      <c r="BB1314" s="28"/>
      <c r="BC1314" s="28"/>
      <c r="BD1314" s="28"/>
      <c r="BE1314" s="28"/>
    </row>
    <row r="1315" spans="1:57" s="23" customFormat="1" ht="14.25">
      <c r="A1315" s="28"/>
      <c r="B1315" s="28"/>
      <c r="C1315" s="28"/>
      <c r="D1315" s="28"/>
      <c r="E1315" s="28"/>
      <c r="F1315" s="28"/>
      <c r="G1315" s="28"/>
      <c r="H1315" s="28"/>
      <c r="I1315" s="28"/>
      <c r="J1315" s="28"/>
      <c r="K1315" s="28"/>
      <c r="L1315" s="28"/>
      <c r="M1315" s="28"/>
      <c r="N1315" s="28"/>
      <c r="O1315" s="28"/>
      <c r="P1315" s="28"/>
      <c r="Q1315" s="38"/>
      <c r="R1315" s="28"/>
      <c r="S1315" s="28"/>
      <c r="T1315" s="28"/>
      <c r="U1315" s="28"/>
      <c r="V1315" s="28"/>
      <c r="W1315" s="28"/>
      <c r="X1315" s="28"/>
      <c r="Y1315" s="28"/>
      <c r="Z1315" s="28"/>
      <c r="AA1315" s="28"/>
      <c r="AB1315" s="28"/>
      <c r="AC1315" s="28"/>
      <c r="AD1315" s="28"/>
      <c r="AE1315" s="28"/>
      <c r="AF1315" s="28"/>
      <c r="AG1315" s="28"/>
      <c r="AH1315" s="28"/>
      <c r="AI1315" s="28"/>
      <c r="AJ1315" s="28"/>
      <c r="AK1315" s="28"/>
      <c r="AL1315" s="28"/>
      <c r="AM1315" s="28"/>
      <c r="AN1315" s="28"/>
      <c r="AO1315" s="28"/>
      <c r="AP1315" s="28"/>
      <c r="AQ1315" s="28"/>
      <c r="AR1315" s="28"/>
      <c r="AS1315" s="28"/>
      <c r="AT1315" s="28"/>
      <c r="AU1315" s="28"/>
      <c r="AV1315" s="28"/>
      <c r="AW1315" s="28"/>
      <c r="AX1315" s="28"/>
      <c r="AY1315" s="28"/>
      <c r="AZ1315" s="28"/>
      <c r="BA1315" s="28"/>
      <c r="BB1315" s="28"/>
      <c r="BC1315" s="28"/>
      <c r="BD1315" s="28"/>
      <c r="BE1315" s="28"/>
    </row>
    <row r="1316" spans="1:57" s="23" customFormat="1" ht="14.25">
      <c r="A1316" s="28"/>
      <c r="B1316" s="28"/>
      <c r="C1316" s="28"/>
      <c r="D1316" s="28"/>
      <c r="E1316" s="28"/>
      <c r="F1316" s="28"/>
      <c r="G1316" s="28"/>
      <c r="H1316" s="28"/>
      <c r="I1316" s="28"/>
      <c r="J1316" s="28"/>
      <c r="K1316" s="28"/>
      <c r="L1316" s="28"/>
      <c r="M1316" s="28"/>
      <c r="N1316" s="28"/>
      <c r="O1316" s="28"/>
      <c r="P1316" s="28"/>
      <c r="Q1316" s="38"/>
      <c r="R1316" s="28"/>
      <c r="S1316" s="28"/>
      <c r="T1316" s="28"/>
      <c r="U1316" s="28"/>
      <c r="V1316" s="28"/>
      <c r="W1316" s="28"/>
      <c r="X1316" s="28"/>
      <c r="Y1316" s="28"/>
      <c r="Z1316" s="28"/>
      <c r="AA1316" s="28"/>
      <c r="AB1316" s="28"/>
      <c r="AC1316" s="28"/>
      <c r="AD1316" s="28"/>
      <c r="AE1316" s="28"/>
      <c r="AF1316" s="28"/>
      <c r="AG1316" s="28"/>
      <c r="AH1316" s="28"/>
      <c r="AI1316" s="28"/>
      <c r="AJ1316" s="28"/>
      <c r="AK1316" s="28"/>
      <c r="AL1316" s="28"/>
      <c r="AM1316" s="28"/>
      <c r="AN1316" s="28"/>
      <c r="AO1316" s="28"/>
      <c r="AP1316" s="28"/>
      <c r="AQ1316" s="28"/>
      <c r="AR1316" s="28"/>
      <c r="AS1316" s="28"/>
      <c r="AT1316" s="28"/>
      <c r="AU1316" s="28"/>
      <c r="AV1316" s="28"/>
      <c r="AW1316" s="28"/>
      <c r="AX1316" s="28"/>
      <c r="AY1316" s="28"/>
      <c r="AZ1316" s="28"/>
      <c r="BA1316" s="28"/>
      <c r="BB1316" s="28"/>
      <c r="BC1316" s="28"/>
      <c r="BD1316" s="28"/>
      <c r="BE1316" s="28"/>
    </row>
    <row r="1317" spans="1:57" s="23" customFormat="1" ht="14.25">
      <c r="A1317" s="28"/>
      <c r="B1317" s="28"/>
      <c r="C1317" s="28"/>
      <c r="D1317" s="28"/>
      <c r="E1317" s="28"/>
      <c r="F1317" s="28"/>
      <c r="G1317" s="28"/>
      <c r="H1317" s="28"/>
      <c r="I1317" s="28"/>
      <c r="J1317" s="28"/>
      <c r="K1317" s="28"/>
      <c r="L1317" s="28"/>
      <c r="M1317" s="28"/>
      <c r="N1317" s="28"/>
      <c r="O1317" s="28"/>
      <c r="P1317" s="28"/>
      <c r="Q1317" s="38"/>
      <c r="R1317" s="28"/>
      <c r="S1317" s="28"/>
      <c r="T1317" s="28"/>
      <c r="U1317" s="28"/>
      <c r="V1317" s="28"/>
      <c r="W1317" s="28"/>
      <c r="X1317" s="28"/>
      <c r="Y1317" s="28"/>
      <c r="Z1317" s="28"/>
      <c r="AA1317" s="28"/>
      <c r="AB1317" s="28"/>
      <c r="AC1317" s="28"/>
      <c r="AD1317" s="28"/>
      <c r="AE1317" s="28"/>
      <c r="AF1317" s="28"/>
      <c r="AG1317" s="28"/>
      <c r="AH1317" s="28"/>
      <c r="AI1317" s="28"/>
      <c r="AJ1317" s="28"/>
      <c r="AK1317" s="28"/>
      <c r="AL1317" s="28"/>
      <c r="AM1317" s="28"/>
      <c r="AN1317" s="28"/>
      <c r="AO1317" s="28"/>
      <c r="AP1317" s="28"/>
      <c r="AQ1317" s="28"/>
      <c r="AR1317" s="28"/>
      <c r="AS1317" s="28"/>
      <c r="AT1317" s="28"/>
      <c r="AU1317" s="28"/>
      <c r="AV1317" s="28"/>
      <c r="AW1317" s="28"/>
      <c r="AX1317" s="28"/>
      <c r="AY1317" s="28"/>
      <c r="AZ1317" s="28"/>
      <c r="BA1317" s="28"/>
      <c r="BB1317" s="28"/>
      <c r="BC1317" s="28"/>
      <c r="BD1317" s="28"/>
      <c r="BE1317" s="28"/>
    </row>
    <row r="1318" spans="1:57" s="23" customFormat="1" ht="14.25">
      <c r="A1318" s="28"/>
      <c r="B1318" s="28"/>
      <c r="C1318" s="28"/>
      <c r="D1318" s="28"/>
      <c r="E1318" s="28"/>
      <c r="F1318" s="28"/>
      <c r="G1318" s="28"/>
      <c r="H1318" s="28"/>
      <c r="I1318" s="28"/>
      <c r="J1318" s="28"/>
      <c r="K1318" s="28"/>
      <c r="L1318" s="28"/>
      <c r="M1318" s="28"/>
      <c r="N1318" s="28"/>
      <c r="O1318" s="28"/>
      <c r="P1318" s="28"/>
      <c r="Q1318" s="38"/>
      <c r="R1318" s="28"/>
      <c r="S1318" s="28"/>
      <c r="T1318" s="28"/>
      <c r="U1318" s="28"/>
      <c r="V1318" s="28"/>
      <c r="W1318" s="28"/>
      <c r="X1318" s="28"/>
      <c r="Y1318" s="28"/>
      <c r="Z1318" s="28"/>
      <c r="AA1318" s="28"/>
      <c r="AB1318" s="28"/>
      <c r="AC1318" s="28"/>
      <c r="AD1318" s="28"/>
      <c r="AE1318" s="28"/>
      <c r="AF1318" s="28"/>
      <c r="AG1318" s="28"/>
      <c r="AH1318" s="28"/>
      <c r="AI1318" s="28"/>
      <c r="AJ1318" s="28"/>
      <c r="AK1318" s="28"/>
      <c r="AL1318" s="28"/>
      <c r="AM1318" s="28"/>
      <c r="AN1318" s="28"/>
      <c r="AO1318" s="28"/>
      <c r="AP1318" s="28"/>
      <c r="AQ1318" s="28"/>
      <c r="AR1318" s="28"/>
      <c r="AS1318" s="28"/>
      <c r="AT1318" s="28"/>
      <c r="AU1318" s="28"/>
      <c r="AV1318" s="28"/>
      <c r="AW1318" s="28"/>
      <c r="AX1318" s="28"/>
      <c r="AY1318" s="28"/>
      <c r="AZ1318" s="28"/>
      <c r="BA1318" s="28"/>
      <c r="BB1318" s="28"/>
      <c r="BC1318" s="28"/>
      <c r="BD1318" s="28"/>
      <c r="BE1318" s="28"/>
    </row>
    <row r="1319" spans="1:57" s="23" customFormat="1" ht="14.25">
      <c r="A1319" s="28"/>
      <c r="B1319" s="28"/>
      <c r="C1319" s="28"/>
      <c r="D1319" s="28"/>
      <c r="E1319" s="28"/>
      <c r="F1319" s="28"/>
      <c r="G1319" s="28"/>
      <c r="H1319" s="28"/>
      <c r="I1319" s="28"/>
      <c r="J1319" s="28"/>
      <c r="K1319" s="28"/>
      <c r="L1319" s="28"/>
      <c r="M1319" s="28"/>
      <c r="N1319" s="28"/>
      <c r="O1319" s="28"/>
      <c r="P1319" s="28"/>
      <c r="Q1319" s="38"/>
      <c r="R1319" s="28"/>
      <c r="S1319" s="28"/>
      <c r="T1319" s="28"/>
      <c r="U1319" s="28"/>
      <c r="V1319" s="28"/>
      <c r="W1319" s="28"/>
      <c r="X1319" s="28"/>
      <c r="Y1319" s="28"/>
      <c r="Z1319" s="28"/>
      <c r="AA1319" s="28"/>
      <c r="AB1319" s="28"/>
      <c r="AC1319" s="28"/>
      <c r="AD1319" s="28"/>
      <c r="AE1319" s="28"/>
      <c r="AF1319" s="28"/>
      <c r="AG1319" s="28"/>
      <c r="AH1319" s="28"/>
      <c r="AI1319" s="28"/>
      <c r="AJ1319" s="28"/>
      <c r="AK1319" s="28"/>
      <c r="AL1319" s="28"/>
      <c r="AM1319" s="28"/>
      <c r="AN1319" s="28"/>
      <c r="AO1319" s="28"/>
      <c r="AP1319" s="28"/>
      <c r="AQ1319" s="28"/>
      <c r="AR1319" s="28"/>
      <c r="AS1319" s="28"/>
      <c r="AT1319" s="28"/>
      <c r="AU1319" s="28"/>
      <c r="AV1319" s="28"/>
      <c r="AW1319" s="28"/>
      <c r="AX1319" s="28"/>
      <c r="AY1319" s="28"/>
      <c r="AZ1319" s="28"/>
      <c r="BA1319" s="28"/>
      <c r="BB1319" s="28"/>
      <c r="BC1319" s="28"/>
      <c r="BD1319" s="28"/>
      <c r="BE1319" s="28"/>
    </row>
    <row r="1320" spans="1:57" s="23" customFormat="1" ht="14.25">
      <c r="A1320" s="28"/>
      <c r="B1320" s="28"/>
      <c r="C1320" s="28"/>
      <c r="D1320" s="28"/>
      <c r="E1320" s="28"/>
      <c r="F1320" s="28"/>
      <c r="G1320" s="28"/>
      <c r="H1320" s="28"/>
      <c r="I1320" s="28"/>
      <c r="J1320" s="28"/>
      <c r="K1320" s="28"/>
      <c r="L1320" s="28"/>
      <c r="M1320" s="28"/>
      <c r="N1320" s="28"/>
      <c r="O1320" s="28"/>
      <c r="P1320" s="28"/>
      <c r="Q1320" s="38"/>
      <c r="R1320" s="28"/>
      <c r="S1320" s="28"/>
      <c r="T1320" s="28"/>
      <c r="U1320" s="28"/>
      <c r="V1320" s="28"/>
      <c r="W1320" s="28"/>
      <c r="X1320" s="28"/>
      <c r="Y1320" s="28"/>
      <c r="Z1320" s="28"/>
      <c r="AA1320" s="28"/>
      <c r="AB1320" s="28"/>
      <c r="AC1320" s="28"/>
      <c r="AD1320" s="28"/>
      <c r="AE1320" s="28"/>
      <c r="AF1320" s="28"/>
      <c r="AG1320" s="28"/>
      <c r="AH1320" s="28"/>
      <c r="AI1320" s="28"/>
      <c r="AJ1320" s="28"/>
      <c r="AK1320" s="28"/>
      <c r="AL1320" s="28"/>
      <c r="AM1320" s="28"/>
      <c r="AN1320" s="28"/>
      <c r="AO1320" s="28"/>
      <c r="AP1320" s="28"/>
      <c r="AQ1320" s="28"/>
      <c r="AR1320" s="28"/>
      <c r="AS1320" s="28"/>
      <c r="AT1320" s="28"/>
      <c r="AU1320" s="28"/>
      <c r="AV1320" s="28"/>
      <c r="AW1320" s="28"/>
      <c r="AX1320" s="28"/>
      <c r="AY1320" s="28"/>
      <c r="AZ1320" s="28"/>
      <c r="BA1320" s="28"/>
      <c r="BB1320" s="28"/>
      <c r="BC1320" s="28"/>
      <c r="BD1320" s="28"/>
      <c r="BE1320" s="28"/>
    </row>
    <row r="1321" spans="1:57" s="23" customFormat="1" ht="14.25">
      <c r="A1321" s="28"/>
      <c r="B1321" s="28"/>
      <c r="C1321" s="28"/>
      <c r="D1321" s="28"/>
      <c r="E1321" s="28"/>
      <c r="F1321" s="28"/>
      <c r="G1321" s="28"/>
      <c r="H1321" s="28"/>
      <c r="I1321" s="28"/>
      <c r="J1321" s="28"/>
      <c r="K1321" s="28"/>
      <c r="L1321" s="28"/>
      <c r="M1321" s="28"/>
      <c r="N1321" s="28"/>
      <c r="O1321" s="28"/>
      <c r="P1321" s="28"/>
      <c r="Q1321" s="38"/>
      <c r="R1321" s="28"/>
      <c r="S1321" s="28"/>
      <c r="T1321" s="28"/>
      <c r="U1321" s="28"/>
      <c r="V1321" s="28"/>
      <c r="W1321" s="28"/>
      <c r="X1321" s="28"/>
      <c r="Y1321" s="28"/>
      <c r="Z1321" s="28"/>
      <c r="AA1321" s="28"/>
      <c r="AB1321" s="28"/>
      <c r="AC1321" s="28"/>
      <c r="AD1321" s="28"/>
      <c r="AE1321" s="28"/>
      <c r="AF1321" s="28"/>
      <c r="AG1321" s="28"/>
      <c r="AH1321" s="28"/>
      <c r="AI1321" s="28"/>
      <c r="AJ1321" s="28"/>
      <c r="AK1321" s="28"/>
      <c r="AL1321" s="28"/>
      <c r="AM1321" s="28"/>
      <c r="AN1321" s="28"/>
      <c r="AO1321" s="28"/>
      <c r="AP1321" s="28"/>
      <c r="AQ1321" s="28"/>
      <c r="AR1321" s="28"/>
      <c r="AS1321" s="28"/>
      <c r="AT1321" s="28"/>
      <c r="AU1321" s="28"/>
      <c r="AV1321" s="28"/>
      <c r="AW1321" s="28"/>
      <c r="AX1321" s="28"/>
      <c r="AY1321" s="28"/>
      <c r="AZ1321" s="28"/>
      <c r="BA1321" s="28"/>
      <c r="BB1321" s="28"/>
      <c r="BC1321" s="28"/>
      <c r="BD1321" s="28"/>
      <c r="BE1321" s="28"/>
    </row>
    <row r="1322" spans="1:57" s="23" customFormat="1" ht="14.25">
      <c r="A1322" s="28"/>
      <c r="B1322" s="28"/>
      <c r="C1322" s="28"/>
      <c r="D1322" s="28"/>
      <c r="E1322" s="28"/>
      <c r="F1322" s="28"/>
      <c r="G1322" s="28"/>
      <c r="H1322" s="28"/>
      <c r="I1322" s="28"/>
      <c r="J1322" s="28"/>
      <c r="K1322" s="28"/>
      <c r="L1322" s="28"/>
      <c r="M1322" s="28"/>
      <c r="N1322" s="28"/>
      <c r="O1322" s="28"/>
      <c r="P1322" s="28"/>
      <c r="Q1322" s="38"/>
      <c r="R1322" s="28"/>
      <c r="S1322" s="28"/>
      <c r="T1322" s="28"/>
      <c r="U1322" s="28"/>
      <c r="V1322" s="28"/>
      <c r="W1322" s="28"/>
      <c r="X1322" s="28"/>
      <c r="Y1322" s="28"/>
      <c r="Z1322" s="28"/>
      <c r="AA1322" s="28"/>
      <c r="AB1322" s="28"/>
      <c r="AC1322" s="28"/>
      <c r="AD1322" s="28"/>
      <c r="AE1322" s="28"/>
      <c r="AF1322" s="28"/>
      <c r="AG1322" s="28"/>
      <c r="AH1322" s="28"/>
      <c r="AI1322" s="28"/>
      <c r="AJ1322" s="28"/>
      <c r="AK1322" s="28"/>
      <c r="AL1322" s="28"/>
      <c r="AM1322" s="28"/>
      <c r="AN1322" s="28"/>
      <c r="AO1322" s="28"/>
      <c r="AP1322" s="28"/>
      <c r="AQ1322" s="28"/>
      <c r="AR1322" s="28"/>
      <c r="AS1322" s="28"/>
      <c r="AT1322" s="28"/>
      <c r="AU1322" s="28"/>
      <c r="AV1322" s="28"/>
      <c r="AW1322" s="28"/>
      <c r="AX1322" s="28"/>
      <c r="AY1322" s="28"/>
      <c r="AZ1322" s="28"/>
      <c r="BA1322" s="28"/>
      <c r="BB1322" s="28"/>
      <c r="BC1322" s="28"/>
      <c r="BD1322" s="28"/>
      <c r="BE1322" s="28"/>
    </row>
    <row r="1323" spans="1:57" s="23" customFormat="1" ht="14.25">
      <c r="A1323" s="28"/>
      <c r="B1323" s="28"/>
      <c r="C1323" s="28"/>
      <c r="D1323" s="28"/>
      <c r="E1323" s="28"/>
      <c r="F1323" s="28"/>
      <c r="G1323" s="28"/>
      <c r="H1323" s="28"/>
      <c r="I1323" s="28"/>
      <c r="J1323" s="28"/>
      <c r="K1323" s="28"/>
      <c r="L1323" s="28"/>
      <c r="M1323" s="28"/>
      <c r="N1323" s="28"/>
      <c r="O1323" s="28"/>
      <c r="P1323" s="28"/>
      <c r="Q1323" s="38"/>
      <c r="R1323" s="28"/>
      <c r="S1323" s="28"/>
      <c r="T1323" s="28"/>
      <c r="U1323" s="28"/>
      <c r="V1323" s="28"/>
      <c r="W1323" s="28"/>
      <c r="X1323" s="28"/>
      <c r="Y1323" s="28"/>
      <c r="Z1323" s="28"/>
      <c r="AA1323" s="28"/>
      <c r="AB1323" s="28"/>
      <c r="AC1323" s="28"/>
      <c r="AD1323" s="28"/>
      <c r="AE1323" s="28"/>
      <c r="AF1323" s="28"/>
      <c r="AG1323" s="28"/>
      <c r="AH1323" s="28"/>
      <c r="AI1323" s="28"/>
      <c r="AJ1323" s="28"/>
      <c r="AK1323" s="28"/>
      <c r="AL1323" s="28"/>
      <c r="AM1323" s="28"/>
      <c r="AN1323" s="28"/>
      <c r="AO1323" s="28"/>
      <c r="AP1323" s="28"/>
      <c r="AQ1323" s="28"/>
      <c r="AR1323" s="28"/>
      <c r="AS1323" s="28"/>
      <c r="AT1323" s="28"/>
      <c r="AU1323" s="28"/>
      <c r="AV1323" s="28"/>
      <c r="AW1323" s="28"/>
      <c r="AX1323" s="28"/>
      <c r="AY1323" s="28"/>
      <c r="AZ1323" s="28"/>
      <c r="BA1323" s="28"/>
      <c r="BB1323" s="28"/>
      <c r="BC1323" s="28"/>
      <c r="BD1323" s="28"/>
      <c r="BE1323" s="28"/>
    </row>
    <row r="1324" spans="1:57" s="23" customFormat="1" ht="14.25">
      <c r="A1324" s="28"/>
      <c r="B1324" s="28"/>
      <c r="C1324" s="28"/>
      <c r="D1324" s="28"/>
      <c r="E1324" s="28"/>
      <c r="F1324" s="28"/>
      <c r="G1324" s="28"/>
      <c r="H1324" s="28"/>
      <c r="I1324" s="28"/>
      <c r="J1324" s="28"/>
      <c r="K1324" s="28"/>
      <c r="L1324" s="28"/>
      <c r="M1324" s="28"/>
      <c r="N1324" s="28"/>
      <c r="O1324" s="28"/>
      <c r="P1324" s="28"/>
      <c r="Q1324" s="38"/>
      <c r="R1324" s="28"/>
      <c r="S1324" s="28"/>
      <c r="T1324" s="28"/>
      <c r="U1324" s="28"/>
      <c r="V1324" s="28"/>
      <c r="W1324" s="28"/>
      <c r="X1324" s="28"/>
      <c r="Y1324" s="28"/>
      <c r="Z1324" s="28"/>
      <c r="AA1324" s="28"/>
      <c r="AB1324" s="28"/>
      <c r="AC1324" s="28"/>
      <c r="AD1324" s="28"/>
      <c r="AE1324" s="28"/>
      <c r="AF1324" s="28"/>
      <c r="AG1324" s="28"/>
      <c r="AH1324" s="28"/>
      <c r="AI1324" s="28"/>
      <c r="AJ1324" s="28"/>
      <c r="AK1324" s="28"/>
      <c r="AL1324" s="28"/>
      <c r="AM1324" s="28"/>
      <c r="AN1324" s="28"/>
      <c r="AO1324" s="28"/>
      <c r="AP1324" s="28"/>
      <c r="AQ1324" s="28"/>
      <c r="AR1324" s="28"/>
      <c r="AS1324" s="28"/>
      <c r="AT1324" s="28"/>
      <c r="AU1324" s="28"/>
      <c r="AV1324" s="28"/>
      <c r="AW1324" s="28"/>
      <c r="AX1324" s="28"/>
      <c r="AY1324" s="28"/>
      <c r="AZ1324" s="28"/>
      <c r="BA1324" s="28"/>
      <c r="BB1324" s="28"/>
      <c r="BC1324" s="28"/>
      <c r="BD1324" s="28"/>
      <c r="BE1324" s="28"/>
    </row>
    <row r="1325" spans="1:57" s="23" customFormat="1" ht="14.25">
      <c r="A1325" s="28"/>
      <c r="B1325" s="28"/>
      <c r="C1325" s="28"/>
      <c r="D1325" s="28"/>
      <c r="E1325" s="28"/>
      <c r="F1325" s="28"/>
      <c r="G1325" s="28"/>
      <c r="H1325" s="28"/>
      <c r="I1325" s="28"/>
      <c r="J1325" s="28"/>
      <c r="K1325" s="28"/>
      <c r="L1325" s="28"/>
      <c r="M1325" s="28"/>
      <c r="N1325" s="28"/>
      <c r="O1325" s="28"/>
      <c r="P1325" s="28"/>
      <c r="Q1325" s="38"/>
      <c r="R1325" s="28"/>
      <c r="S1325" s="28"/>
      <c r="T1325" s="28"/>
      <c r="U1325" s="28"/>
      <c r="V1325" s="28"/>
      <c r="W1325" s="28"/>
      <c r="X1325" s="28"/>
      <c r="Y1325" s="28"/>
      <c r="Z1325" s="28"/>
      <c r="AA1325" s="28"/>
      <c r="AB1325" s="28"/>
      <c r="AC1325" s="28"/>
      <c r="AD1325" s="28"/>
      <c r="AE1325" s="28"/>
      <c r="AF1325" s="28"/>
      <c r="AG1325" s="28"/>
      <c r="AH1325" s="28"/>
      <c r="AI1325" s="28"/>
      <c r="AJ1325" s="28"/>
      <c r="AK1325" s="28"/>
      <c r="AL1325" s="28"/>
      <c r="AM1325" s="28"/>
      <c r="AN1325" s="28"/>
      <c r="AO1325" s="28"/>
      <c r="AP1325" s="28"/>
      <c r="AQ1325" s="28"/>
      <c r="AR1325" s="28"/>
      <c r="AS1325" s="28"/>
      <c r="AT1325" s="28"/>
      <c r="AU1325" s="28"/>
      <c r="AV1325" s="28"/>
      <c r="AW1325" s="28"/>
      <c r="AX1325" s="28"/>
      <c r="AY1325" s="28"/>
      <c r="AZ1325" s="28"/>
      <c r="BA1325" s="28"/>
      <c r="BB1325" s="28"/>
      <c r="BC1325" s="28"/>
      <c r="BD1325" s="28"/>
      <c r="BE1325" s="28"/>
    </row>
    <row r="1326" spans="1:57" s="23" customFormat="1" ht="14.25">
      <c r="A1326" s="28"/>
      <c r="B1326" s="28"/>
      <c r="C1326" s="28"/>
      <c r="D1326" s="28"/>
      <c r="E1326" s="28"/>
      <c r="F1326" s="28"/>
      <c r="G1326" s="28"/>
      <c r="H1326" s="28"/>
      <c r="I1326" s="28"/>
      <c r="J1326" s="28"/>
      <c r="K1326" s="28"/>
      <c r="L1326" s="28"/>
      <c r="M1326" s="28"/>
      <c r="N1326" s="28"/>
      <c r="O1326" s="28"/>
      <c r="P1326" s="28"/>
      <c r="Q1326" s="38"/>
      <c r="R1326" s="28"/>
      <c r="S1326" s="28"/>
      <c r="T1326" s="28"/>
      <c r="U1326" s="28"/>
      <c r="V1326" s="28"/>
      <c r="W1326" s="28"/>
      <c r="X1326" s="28"/>
      <c r="Y1326" s="28"/>
      <c r="Z1326" s="28"/>
      <c r="AA1326" s="28"/>
      <c r="AB1326" s="28"/>
      <c r="AC1326" s="28"/>
      <c r="AD1326" s="28"/>
      <c r="AE1326" s="28"/>
      <c r="AF1326" s="28"/>
      <c r="AG1326" s="28"/>
      <c r="AH1326" s="28"/>
      <c r="AI1326" s="28"/>
      <c r="AJ1326" s="28"/>
      <c r="AK1326" s="28"/>
      <c r="AL1326" s="28"/>
      <c r="AM1326" s="28"/>
      <c r="AN1326" s="28"/>
      <c r="AO1326" s="28"/>
      <c r="AP1326" s="28"/>
      <c r="AQ1326" s="28"/>
      <c r="AR1326" s="28"/>
      <c r="AS1326" s="28"/>
      <c r="AT1326" s="28"/>
      <c r="AU1326" s="28"/>
      <c r="AV1326" s="28"/>
      <c r="AW1326" s="28"/>
      <c r="AX1326" s="28"/>
      <c r="AY1326" s="28"/>
      <c r="AZ1326" s="28"/>
      <c r="BA1326" s="28"/>
      <c r="BB1326" s="28"/>
      <c r="BC1326" s="28"/>
      <c r="BD1326" s="28"/>
      <c r="BE1326" s="28"/>
    </row>
    <row r="1327" spans="1:57" s="23" customFormat="1" ht="14.25">
      <c r="A1327" s="28"/>
      <c r="B1327" s="28"/>
      <c r="C1327" s="28"/>
      <c r="D1327" s="28"/>
      <c r="E1327" s="28"/>
      <c r="F1327" s="28"/>
      <c r="G1327" s="28"/>
      <c r="H1327" s="28"/>
      <c r="I1327" s="28"/>
      <c r="J1327" s="28"/>
      <c r="K1327" s="28"/>
      <c r="L1327" s="28"/>
      <c r="M1327" s="28"/>
      <c r="N1327" s="28"/>
      <c r="O1327" s="28"/>
      <c r="P1327" s="28"/>
      <c r="Q1327" s="38"/>
      <c r="R1327" s="28"/>
      <c r="S1327" s="28"/>
      <c r="T1327" s="28"/>
      <c r="U1327" s="28"/>
      <c r="V1327" s="28"/>
      <c r="W1327" s="28"/>
      <c r="X1327" s="28"/>
      <c r="Y1327" s="28"/>
      <c r="Z1327" s="28"/>
      <c r="AA1327" s="28"/>
      <c r="AB1327" s="28"/>
      <c r="AC1327" s="28"/>
      <c r="AD1327" s="28"/>
      <c r="AE1327" s="28"/>
      <c r="AF1327" s="28"/>
      <c r="AG1327" s="28"/>
      <c r="AH1327" s="28"/>
      <c r="AI1327" s="28"/>
      <c r="AJ1327" s="28"/>
      <c r="AK1327" s="28"/>
      <c r="AL1327" s="28"/>
      <c r="AM1327" s="28"/>
      <c r="AN1327" s="28"/>
      <c r="AO1327" s="28"/>
      <c r="AP1327" s="28"/>
      <c r="AQ1327" s="28"/>
      <c r="AR1327" s="28"/>
      <c r="AS1327" s="28"/>
      <c r="AT1327" s="28"/>
      <c r="AU1327" s="28"/>
      <c r="AV1327" s="28"/>
      <c r="AW1327" s="28"/>
      <c r="AX1327" s="28"/>
      <c r="AY1327" s="28"/>
      <c r="AZ1327" s="28"/>
      <c r="BA1327" s="28"/>
      <c r="BB1327" s="28"/>
      <c r="BC1327" s="28"/>
      <c r="BD1327" s="28"/>
      <c r="BE1327" s="28"/>
    </row>
    <row r="1328" spans="1:57" s="23" customFormat="1" ht="14.25">
      <c r="A1328" s="28"/>
      <c r="B1328" s="28"/>
      <c r="C1328" s="28"/>
      <c r="D1328" s="28"/>
      <c r="E1328" s="28"/>
      <c r="F1328" s="28"/>
      <c r="G1328" s="28"/>
      <c r="H1328" s="28"/>
      <c r="I1328" s="28"/>
      <c r="J1328" s="28"/>
      <c r="K1328" s="28"/>
      <c r="L1328" s="28"/>
      <c r="M1328" s="28"/>
      <c r="N1328" s="28"/>
      <c r="O1328" s="28"/>
      <c r="P1328" s="28"/>
      <c r="Q1328" s="38"/>
      <c r="R1328" s="28"/>
      <c r="S1328" s="28"/>
      <c r="T1328" s="28"/>
      <c r="U1328" s="28"/>
      <c r="V1328" s="28"/>
      <c r="W1328" s="28"/>
      <c r="X1328" s="28"/>
      <c r="Y1328" s="28"/>
      <c r="Z1328" s="28"/>
      <c r="AA1328" s="28"/>
      <c r="AB1328" s="28"/>
      <c r="AC1328" s="28"/>
      <c r="AD1328" s="28"/>
      <c r="AE1328" s="28"/>
      <c r="AF1328" s="28"/>
      <c r="AG1328" s="28"/>
      <c r="AH1328" s="28"/>
      <c r="AI1328" s="28"/>
      <c r="AJ1328" s="28"/>
      <c r="AK1328" s="28"/>
      <c r="AL1328" s="28"/>
      <c r="AM1328" s="28"/>
      <c r="AN1328" s="28"/>
      <c r="AO1328" s="28"/>
      <c r="AP1328" s="28"/>
      <c r="AQ1328" s="28"/>
      <c r="AR1328" s="28"/>
      <c r="AS1328" s="28"/>
      <c r="AT1328" s="28"/>
      <c r="AU1328" s="28"/>
      <c r="AV1328" s="28"/>
      <c r="AW1328" s="28"/>
      <c r="AX1328" s="28"/>
      <c r="AY1328" s="28"/>
      <c r="AZ1328" s="28"/>
      <c r="BA1328" s="28"/>
      <c r="BB1328" s="28"/>
      <c r="BC1328" s="28"/>
      <c r="BD1328" s="28"/>
      <c r="BE1328" s="28"/>
    </row>
    <row r="1329" spans="1:57" s="23" customFormat="1" ht="14.25">
      <c r="A1329" s="28"/>
      <c r="B1329" s="28"/>
      <c r="C1329" s="28"/>
      <c r="D1329" s="28"/>
      <c r="E1329" s="28"/>
      <c r="F1329" s="28"/>
      <c r="G1329" s="28"/>
      <c r="H1329" s="28"/>
      <c r="I1329" s="28"/>
      <c r="J1329" s="28"/>
      <c r="K1329" s="28"/>
      <c r="L1329" s="28"/>
      <c r="M1329" s="28"/>
      <c r="N1329" s="28"/>
      <c r="O1329" s="28"/>
      <c r="P1329" s="28"/>
      <c r="Q1329" s="38"/>
      <c r="R1329" s="28"/>
      <c r="S1329" s="28"/>
      <c r="T1329" s="28"/>
      <c r="U1329" s="28"/>
      <c r="V1329" s="28"/>
      <c r="W1329" s="28"/>
      <c r="X1329" s="28"/>
      <c r="Y1329" s="28"/>
      <c r="Z1329" s="28"/>
      <c r="AA1329" s="28"/>
      <c r="AB1329" s="28"/>
      <c r="AC1329" s="28"/>
      <c r="AD1329" s="28"/>
      <c r="AE1329" s="28"/>
      <c r="AF1329" s="28"/>
      <c r="AG1329" s="28"/>
      <c r="AH1329" s="28"/>
      <c r="AI1329" s="28"/>
      <c r="AJ1329" s="28"/>
      <c r="AK1329" s="28"/>
      <c r="AL1329" s="28"/>
      <c r="AM1329" s="28"/>
      <c r="AN1329" s="28"/>
      <c r="AO1329" s="28"/>
      <c r="AP1329" s="28"/>
      <c r="AQ1329" s="28"/>
      <c r="AR1329" s="28"/>
      <c r="AS1329" s="28"/>
      <c r="AT1329" s="28"/>
      <c r="AU1329" s="28"/>
      <c r="AV1329" s="28"/>
      <c r="AW1329" s="28"/>
      <c r="AX1329" s="28"/>
      <c r="AY1329" s="28"/>
      <c r="AZ1329" s="28"/>
      <c r="BA1329" s="28"/>
      <c r="BB1329" s="28"/>
      <c r="BC1329" s="28"/>
      <c r="BD1329" s="28"/>
      <c r="BE1329" s="28"/>
    </row>
    <row r="1330" spans="1:57" s="23" customFormat="1" ht="14.25">
      <c r="A1330" s="28"/>
      <c r="B1330" s="28"/>
      <c r="C1330" s="28"/>
      <c r="D1330" s="28"/>
      <c r="E1330" s="28"/>
      <c r="F1330" s="28"/>
      <c r="G1330" s="28"/>
      <c r="H1330" s="28"/>
      <c r="I1330" s="28"/>
      <c r="J1330" s="28"/>
      <c r="K1330" s="28"/>
      <c r="L1330" s="28"/>
      <c r="M1330" s="28"/>
      <c r="N1330" s="28"/>
      <c r="O1330" s="28"/>
      <c r="P1330" s="28"/>
      <c r="Q1330" s="38"/>
      <c r="R1330" s="28"/>
      <c r="S1330" s="28"/>
      <c r="T1330" s="28"/>
      <c r="U1330" s="28"/>
      <c r="V1330" s="28"/>
      <c r="W1330" s="28"/>
      <c r="X1330" s="28"/>
      <c r="Y1330" s="28"/>
      <c r="Z1330" s="28"/>
      <c r="AA1330" s="28"/>
      <c r="AB1330" s="28"/>
      <c r="AC1330" s="28"/>
      <c r="AD1330" s="28"/>
      <c r="AE1330" s="28"/>
      <c r="AF1330" s="28"/>
      <c r="AG1330" s="28"/>
      <c r="AH1330" s="28"/>
      <c r="AI1330" s="28"/>
      <c r="AJ1330" s="28"/>
      <c r="AK1330" s="28"/>
      <c r="AL1330" s="28"/>
      <c r="AM1330" s="28"/>
      <c r="AN1330" s="28"/>
      <c r="AO1330" s="28"/>
      <c r="AP1330" s="28"/>
      <c r="AQ1330" s="28"/>
      <c r="AR1330" s="28"/>
      <c r="AS1330" s="28"/>
      <c r="AT1330" s="28"/>
      <c r="AU1330" s="28"/>
      <c r="AV1330" s="28"/>
      <c r="AW1330" s="28"/>
      <c r="AX1330" s="28"/>
      <c r="AY1330" s="28"/>
      <c r="AZ1330" s="28"/>
      <c r="BA1330" s="28"/>
      <c r="BB1330" s="28"/>
      <c r="BC1330" s="28"/>
      <c r="BD1330" s="28"/>
      <c r="BE1330" s="28"/>
    </row>
    <row r="1331" spans="1:57" s="23" customFormat="1" ht="14.25">
      <c r="A1331" s="28"/>
      <c r="B1331" s="28"/>
      <c r="C1331" s="28"/>
      <c r="D1331" s="28"/>
      <c r="E1331" s="28"/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  <c r="P1331" s="28"/>
      <c r="Q1331" s="38"/>
      <c r="R1331" s="28"/>
      <c r="S1331" s="28"/>
      <c r="T1331" s="28"/>
      <c r="U1331" s="28"/>
      <c r="V1331" s="28"/>
      <c r="W1331" s="28"/>
      <c r="X1331" s="28"/>
      <c r="Y1331" s="28"/>
      <c r="Z1331" s="28"/>
      <c r="AA1331" s="28"/>
      <c r="AB1331" s="28"/>
      <c r="AC1331" s="28"/>
      <c r="AD1331" s="28"/>
      <c r="AE1331" s="28"/>
      <c r="AF1331" s="28"/>
      <c r="AG1331" s="28"/>
      <c r="AH1331" s="28"/>
      <c r="AI1331" s="28"/>
      <c r="AJ1331" s="28"/>
      <c r="AK1331" s="28"/>
      <c r="AL1331" s="28"/>
      <c r="AM1331" s="28"/>
      <c r="AN1331" s="28"/>
      <c r="AO1331" s="28"/>
      <c r="AP1331" s="28"/>
      <c r="AQ1331" s="28"/>
      <c r="AR1331" s="28"/>
      <c r="AS1331" s="28"/>
      <c r="AT1331" s="28"/>
      <c r="AU1331" s="28"/>
      <c r="AV1331" s="28"/>
      <c r="AW1331" s="28"/>
      <c r="AX1331" s="28"/>
      <c r="AY1331" s="28"/>
      <c r="AZ1331" s="28"/>
      <c r="BA1331" s="28"/>
      <c r="BB1331" s="28"/>
      <c r="BC1331" s="28"/>
      <c r="BD1331" s="28"/>
      <c r="BE1331" s="28"/>
    </row>
    <row r="1332" spans="1:57" s="23" customFormat="1" ht="14.25">
      <c r="A1332" s="28"/>
      <c r="B1332" s="28"/>
      <c r="C1332" s="28"/>
      <c r="D1332" s="28"/>
      <c r="E1332" s="28"/>
      <c r="F1332" s="28"/>
      <c r="G1332" s="28"/>
      <c r="H1332" s="28"/>
      <c r="I1332" s="28"/>
      <c r="J1332" s="28"/>
      <c r="K1332" s="28"/>
      <c r="L1332" s="28"/>
      <c r="M1332" s="28"/>
      <c r="N1332" s="28"/>
      <c r="O1332" s="28"/>
      <c r="P1332" s="28"/>
      <c r="Q1332" s="38"/>
      <c r="R1332" s="28"/>
      <c r="S1332" s="28"/>
      <c r="T1332" s="28"/>
      <c r="U1332" s="28"/>
      <c r="V1332" s="28"/>
      <c r="W1332" s="28"/>
      <c r="X1332" s="28"/>
      <c r="Y1332" s="28"/>
      <c r="Z1332" s="28"/>
      <c r="AA1332" s="28"/>
      <c r="AB1332" s="28"/>
      <c r="AC1332" s="28"/>
      <c r="AD1332" s="28"/>
      <c r="AE1332" s="28"/>
      <c r="AF1332" s="28"/>
      <c r="AG1332" s="28"/>
      <c r="AH1332" s="28"/>
      <c r="AI1332" s="28"/>
      <c r="AJ1332" s="28"/>
      <c r="AK1332" s="28"/>
      <c r="AL1332" s="28"/>
      <c r="AM1332" s="28"/>
      <c r="AN1332" s="28"/>
      <c r="AO1332" s="28"/>
      <c r="AP1332" s="28"/>
      <c r="AQ1332" s="28"/>
      <c r="AR1332" s="28"/>
      <c r="AS1332" s="28"/>
      <c r="AT1332" s="28"/>
      <c r="AU1332" s="28"/>
      <c r="AV1332" s="28"/>
      <c r="AW1332" s="28"/>
      <c r="AX1332" s="28"/>
      <c r="AY1332" s="28"/>
      <c r="AZ1332" s="28"/>
      <c r="BA1332" s="28"/>
      <c r="BB1332" s="28"/>
      <c r="BC1332" s="28"/>
      <c r="BD1332" s="28"/>
      <c r="BE1332" s="28"/>
    </row>
    <row r="1333" spans="1:57" s="23" customFormat="1" ht="14.25">
      <c r="A1333" s="28"/>
      <c r="B1333" s="28"/>
      <c r="C1333" s="28"/>
      <c r="D1333" s="28"/>
      <c r="E1333" s="28"/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  <c r="P1333" s="28"/>
      <c r="Q1333" s="38"/>
      <c r="R1333" s="28"/>
      <c r="S1333" s="28"/>
      <c r="T1333" s="28"/>
      <c r="U1333" s="28"/>
      <c r="V1333" s="28"/>
      <c r="W1333" s="28"/>
      <c r="X1333" s="28"/>
      <c r="Y1333" s="28"/>
      <c r="Z1333" s="28"/>
      <c r="AA1333" s="28"/>
      <c r="AB1333" s="28"/>
      <c r="AC1333" s="28"/>
      <c r="AD1333" s="28"/>
      <c r="AE1333" s="28"/>
      <c r="AF1333" s="28"/>
      <c r="AG1333" s="28"/>
      <c r="AH1333" s="28"/>
      <c r="AI1333" s="28"/>
      <c r="AJ1333" s="28"/>
      <c r="AK1333" s="28"/>
      <c r="AL1333" s="28"/>
      <c r="AM1333" s="28"/>
      <c r="AN1333" s="28"/>
      <c r="AO1333" s="28"/>
      <c r="AP1333" s="28"/>
      <c r="AQ1333" s="28"/>
      <c r="AR1333" s="28"/>
      <c r="AS1333" s="28"/>
      <c r="AT1333" s="28"/>
      <c r="AU1333" s="28"/>
      <c r="AV1333" s="28"/>
      <c r="AW1333" s="28"/>
      <c r="AX1333" s="28"/>
      <c r="AY1333" s="28"/>
      <c r="AZ1333" s="28"/>
      <c r="BA1333" s="28"/>
      <c r="BB1333" s="28"/>
      <c r="BC1333" s="28"/>
      <c r="BD1333" s="28"/>
      <c r="BE1333" s="28"/>
    </row>
    <row r="1334" spans="1:57" s="23" customFormat="1" ht="14.25">
      <c r="A1334" s="28"/>
      <c r="B1334" s="28"/>
      <c r="C1334" s="28"/>
      <c r="D1334" s="28"/>
      <c r="E1334" s="28"/>
      <c r="F1334" s="28"/>
      <c r="G1334" s="28"/>
      <c r="H1334" s="28"/>
      <c r="I1334" s="28"/>
      <c r="J1334" s="28"/>
      <c r="K1334" s="28"/>
      <c r="L1334" s="28"/>
      <c r="M1334" s="28"/>
      <c r="N1334" s="28"/>
      <c r="O1334" s="28"/>
      <c r="P1334" s="28"/>
      <c r="Q1334" s="38"/>
      <c r="R1334" s="28"/>
      <c r="S1334" s="28"/>
      <c r="T1334" s="28"/>
      <c r="U1334" s="28"/>
      <c r="V1334" s="28"/>
      <c r="W1334" s="28"/>
      <c r="X1334" s="28"/>
      <c r="Y1334" s="28"/>
      <c r="Z1334" s="28"/>
      <c r="AA1334" s="28"/>
      <c r="AB1334" s="28"/>
      <c r="AC1334" s="28"/>
      <c r="AD1334" s="28"/>
      <c r="AE1334" s="28"/>
      <c r="AF1334" s="28"/>
      <c r="AG1334" s="28"/>
      <c r="AH1334" s="28"/>
      <c r="AI1334" s="28"/>
      <c r="AJ1334" s="28"/>
      <c r="AK1334" s="28"/>
      <c r="AL1334" s="28"/>
      <c r="AM1334" s="28"/>
      <c r="AN1334" s="28"/>
      <c r="AO1334" s="28"/>
      <c r="AP1334" s="28"/>
      <c r="AQ1334" s="28"/>
      <c r="AR1334" s="28"/>
      <c r="AS1334" s="28"/>
      <c r="AT1334" s="28"/>
      <c r="AU1334" s="28"/>
      <c r="AV1334" s="28"/>
      <c r="AW1334" s="28"/>
      <c r="AX1334" s="28"/>
      <c r="AY1334" s="28"/>
      <c r="AZ1334" s="28"/>
      <c r="BA1334" s="28"/>
      <c r="BB1334" s="28"/>
      <c r="BC1334" s="28"/>
      <c r="BD1334" s="28"/>
      <c r="BE1334" s="28"/>
    </row>
    <row r="1335" spans="1:57" s="23" customFormat="1" ht="14.25">
      <c r="A1335" s="28"/>
      <c r="B1335" s="28"/>
      <c r="C1335" s="28"/>
      <c r="D1335" s="28"/>
      <c r="E1335" s="28"/>
      <c r="F1335" s="28"/>
      <c r="G1335" s="28"/>
      <c r="H1335" s="28"/>
      <c r="I1335" s="28"/>
      <c r="J1335" s="28"/>
      <c r="K1335" s="28"/>
      <c r="L1335" s="28"/>
      <c r="M1335" s="28"/>
      <c r="N1335" s="28"/>
      <c r="O1335" s="28"/>
      <c r="P1335" s="28"/>
      <c r="Q1335" s="38"/>
      <c r="R1335" s="28"/>
      <c r="S1335" s="28"/>
      <c r="T1335" s="28"/>
      <c r="U1335" s="28"/>
      <c r="V1335" s="28"/>
      <c r="W1335" s="28"/>
      <c r="X1335" s="28"/>
      <c r="Y1335" s="28"/>
      <c r="Z1335" s="28"/>
      <c r="AA1335" s="28"/>
      <c r="AB1335" s="28"/>
      <c r="AC1335" s="28"/>
      <c r="AD1335" s="28"/>
      <c r="AE1335" s="28"/>
      <c r="AF1335" s="28"/>
      <c r="AG1335" s="28"/>
      <c r="AH1335" s="28"/>
      <c r="AI1335" s="28"/>
      <c r="AJ1335" s="28"/>
      <c r="AK1335" s="28"/>
      <c r="AL1335" s="28"/>
      <c r="AM1335" s="28"/>
      <c r="AN1335" s="28"/>
      <c r="AO1335" s="28"/>
      <c r="AP1335" s="28"/>
      <c r="AQ1335" s="28"/>
      <c r="AR1335" s="28"/>
      <c r="AS1335" s="28"/>
      <c r="AT1335" s="28"/>
      <c r="AU1335" s="28"/>
      <c r="AV1335" s="28"/>
      <c r="AW1335" s="28"/>
      <c r="AX1335" s="28"/>
      <c r="AY1335" s="28"/>
      <c r="AZ1335" s="28"/>
      <c r="BA1335" s="28"/>
      <c r="BB1335" s="28"/>
      <c r="BC1335" s="28"/>
      <c r="BD1335" s="28"/>
      <c r="BE1335" s="28"/>
    </row>
    <row r="1336" spans="1:57" s="23" customFormat="1" ht="14.25">
      <c r="A1336" s="28"/>
      <c r="B1336" s="28"/>
      <c r="C1336" s="28"/>
      <c r="D1336" s="28"/>
      <c r="E1336" s="28"/>
      <c r="F1336" s="28"/>
      <c r="G1336" s="28"/>
      <c r="H1336" s="28"/>
      <c r="I1336" s="28"/>
      <c r="J1336" s="28"/>
      <c r="K1336" s="28"/>
      <c r="L1336" s="28"/>
      <c r="M1336" s="28"/>
      <c r="N1336" s="28"/>
      <c r="O1336" s="28"/>
      <c r="P1336" s="28"/>
      <c r="Q1336" s="38"/>
      <c r="R1336" s="28"/>
      <c r="S1336" s="28"/>
      <c r="T1336" s="28"/>
      <c r="U1336" s="28"/>
      <c r="V1336" s="28"/>
      <c r="W1336" s="28"/>
      <c r="X1336" s="28"/>
      <c r="Y1336" s="28"/>
      <c r="Z1336" s="28"/>
      <c r="AA1336" s="28"/>
      <c r="AB1336" s="28"/>
      <c r="AC1336" s="28"/>
      <c r="AD1336" s="28"/>
      <c r="AE1336" s="28"/>
      <c r="AF1336" s="28"/>
      <c r="AG1336" s="28"/>
      <c r="AH1336" s="28"/>
      <c r="AI1336" s="28"/>
      <c r="AJ1336" s="28"/>
      <c r="AK1336" s="28"/>
      <c r="AL1336" s="28"/>
      <c r="AM1336" s="28"/>
      <c r="AN1336" s="28"/>
      <c r="AO1336" s="28"/>
      <c r="AP1336" s="28"/>
      <c r="AQ1336" s="28"/>
      <c r="AR1336" s="28"/>
      <c r="AS1336" s="28"/>
      <c r="AT1336" s="28"/>
      <c r="AU1336" s="28"/>
      <c r="AV1336" s="28"/>
      <c r="AW1336" s="28"/>
      <c r="AX1336" s="28"/>
      <c r="AY1336" s="28"/>
      <c r="AZ1336" s="28"/>
      <c r="BA1336" s="28"/>
      <c r="BB1336" s="28"/>
      <c r="BC1336" s="28"/>
      <c r="BD1336" s="28"/>
      <c r="BE1336" s="28"/>
    </row>
    <row r="1337" spans="1:57" s="23" customFormat="1" ht="14.25">
      <c r="A1337" s="28"/>
      <c r="B1337" s="28"/>
      <c r="C1337" s="28"/>
      <c r="D1337" s="28"/>
      <c r="E1337" s="28"/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  <c r="P1337" s="28"/>
      <c r="Q1337" s="38"/>
      <c r="R1337" s="28"/>
      <c r="S1337" s="28"/>
      <c r="T1337" s="28"/>
      <c r="U1337" s="28"/>
      <c r="V1337" s="28"/>
      <c r="W1337" s="28"/>
      <c r="X1337" s="28"/>
      <c r="Y1337" s="28"/>
      <c r="Z1337" s="28"/>
      <c r="AA1337" s="28"/>
      <c r="AB1337" s="28"/>
      <c r="AC1337" s="28"/>
      <c r="AD1337" s="28"/>
      <c r="AE1337" s="28"/>
      <c r="AF1337" s="28"/>
      <c r="AG1337" s="28"/>
      <c r="AH1337" s="28"/>
      <c r="AI1337" s="28"/>
      <c r="AJ1337" s="28"/>
      <c r="AK1337" s="28"/>
      <c r="AL1337" s="28"/>
      <c r="AM1337" s="28"/>
      <c r="AN1337" s="28"/>
      <c r="AO1337" s="28"/>
      <c r="AP1337" s="28"/>
      <c r="AQ1337" s="28"/>
      <c r="AR1337" s="28"/>
      <c r="AS1337" s="28"/>
      <c r="AT1337" s="28"/>
      <c r="AU1337" s="28"/>
      <c r="AV1337" s="28"/>
      <c r="AW1337" s="28"/>
      <c r="AX1337" s="28"/>
      <c r="AY1337" s="28"/>
      <c r="AZ1337" s="28"/>
      <c r="BA1337" s="28"/>
      <c r="BB1337" s="28"/>
      <c r="BC1337" s="28"/>
      <c r="BD1337" s="28"/>
      <c r="BE1337" s="28"/>
    </row>
    <row r="1338" spans="1:57" s="23" customFormat="1" ht="14.25">
      <c r="A1338" s="28"/>
      <c r="B1338" s="28"/>
      <c r="C1338" s="28"/>
      <c r="D1338" s="28"/>
      <c r="E1338" s="28"/>
      <c r="F1338" s="28"/>
      <c r="G1338" s="28"/>
      <c r="H1338" s="28"/>
      <c r="I1338" s="28"/>
      <c r="J1338" s="28"/>
      <c r="K1338" s="28"/>
      <c r="L1338" s="28"/>
      <c r="M1338" s="28"/>
      <c r="N1338" s="28"/>
      <c r="O1338" s="28"/>
      <c r="P1338" s="28"/>
      <c r="Q1338" s="38"/>
      <c r="R1338" s="28"/>
      <c r="S1338" s="28"/>
      <c r="T1338" s="28"/>
      <c r="U1338" s="28"/>
      <c r="V1338" s="28"/>
      <c r="W1338" s="28"/>
      <c r="X1338" s="28"/>
      <c r="Y1338" s="28"/>
      <c r="Z1338" s="28"/>
      <c r="AA1338" s="28"/>
      <c r="AB1338" s="28"/>
      <c r="AC1338" s="28"/>
      <c r="AD1338" s="28"/>
      <c r="AE1338" s="28"/>
      <c r="AF1338" s="28"/>
      <c r="AG1338" s="28"/>
      <c r="AH1338" s="28"/>
      <c r="AI1338" s="28"/>
      <c r="AJ1338" s="28"/>
      <c r="AK1338" s="28"/>
      <c r="AL1338" s="28"/>
      <c r="AM1338" s="28"/>
      <c r="AN1338" s="28"/>
      <c r="AO1338" s="28"/>
      <c r="AP1338" s="28"/>
      <c r="AQ1338" s="28"/>
      <c r="AR1338" s="28"/>
      <c r="AS1338" s="28"/>
      <c r="AT1338" s="28"/>
      <c r="AU1338" s="28"/>
      <c r="AV1338" s="28"/>
      <c r="AW1338" s="28"/>
      <c r="AX1338" s="28"/>
      <c r="AY1338" s="28"/>
      <c r="AZ1338" s="28"/>
      <c r="BA1338" s="28"/>
      <c r="BB1338" s="28"/>
      <c r="BC1338" s="28"/>
      <c r="BD1338" s="28"/>
      <c r="BE1338" s="28"/>
    </row>
    <row r="1339" spans="1:57" s="23" customFormat="1" ht="14.25">
      <c r="A1339" s="28"/>
      <c r="B1339" s="28"/>
      <c r="C1339" s="28"/>
      <c r="D1339" s="28"/>
      <c r="E1339" s="28"/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  <c r="P1339" s="28"/>
      <c r="Q1339" s="38"/>
      <c r="R1339" s="28"/>
      <c r="S1339" s="28"/>
      <c r="T1339" s="28"/>
      <c r="U1339" s="28"/>
      <c r="V1339" s="28"/>
      <c r="W1339" s="28"/>
      <c r="X1339" s="28"/>
      <c r="Y1339" s="28"/>
      <c r="Z1339" s="28"/>
      <c r="AA1339" s="28"/>
      <c r="AB1339" s="28"/>
      <c r="AC1339" s="28"/>
      <c r="AD1339" s="28"/>
      <c r="AE1339" s="28"/>
      <c r="AF1339" s="28"/>
      <c r="AG1339" s="28"/>
      <c r="AH1339" s="28"/>
      <c r="AI1339" s="28"/>
      <c r="AJ1339" s="28"/>
      <c r="AK1339" s="28"/>
      <c r="AL1339" s="28"/>
      <c r="AM1339" s="28"/>
      <c r="AN1339" s="28"/>
      <c r="AO1339" s="28"/>
      <c r="AP1339" s="28"/>
      <c r="AQ1339" s="28"/>
      <c r="AR1339" s="28"/>
      <c r="AS1339" s="28"/>
      <c r="AT1339" s="28"/>
      <c r="AU1339" s="28"/>
      <c r="AV1339" s="28"/>
      <c r="AW1339" s="28"/>
      <c r="AX1339" s="28"/>
      <c r="AY1339" s="28"/>
      <c r="AZ1339" s="28"/>
      <c r="BA1339" s="28"/>
      <c r="BB1339" s="28"/>
      <c r="BC1339" s="28"/>
      <c r="BD1339" s="28"/>
      <c r="BE1339" s="28"/>
    </row>
    <row r="1340" spans="1:57" s="23" customFormat="1" ht="14.25">
      <c r="A1340" s="28"/>
      <c r="B1340" s="28"/>
      <c r="C1340" s="28"/>
      <c r="D1340" s="28"/>
      <c r="E1340" s="28"/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  <c r="P1340" s="28"/>
      <c r="Q1340" s="38"/>
      <c r="R1340" s="28"/>
      <c r="S1340" s="28"/>
      <c r="T1340" s="28"/>
      <c r="U1340" s="28"/>
      <c r="V1340" s="28"/>
      <c r="W1340" s="28"/>
      <c r="X1340" s="28"/>
      <c r="Y1340" s="28"/>
      <c r="Z1340" s="28"/>
      <c r="AA1340" s="28"/>
      <c r="AB1340" s="28"/>
      <c r="AC1340" s="28"/>
      <c r="AD1340" s="28"/>
      <c r="AE1340" s="28"/>
      <c r="AF1340" s="28"/>
      <c r="AG1340" s="28"/>
      <c r="AH1340" s="28"/>
      <c r="AI1340" s="28"/>
      <c r="AJ1340" s="28"/>
      <c r="AK1340" s="28"/>
      <c r="AL1340" s="28"/>
      <c r="AM1340" s="28"/>
      <c r="AN1340" s="28"/>
      <c r="AO1340" s="28"/>
      <c r="AP1340" s="28"/>
      <c r="AQ1340" s="28"/>
      <c r="AR1340" s="28"/>
      <c r="AS1340" s="28"/>
      <c r="AT1340" s="28"/>
      <c r="AU1340" s="28"/>
      <c r="AV1340" s="28"/>
      <c r="AW1340" s="28"/>
      <c r="AX1340" s="28"/>
      <c r="AY1340" s="28"/>
      <c r="AZ1340" s="28"/>
      <c r="BA1340" s="28"/>
      <c r="BB1340" s="28"/>
      <c r="BC1340" s="28"/>
      <c r="BD1340" s="28"/>
      <c r="BE1340" s="28"/>
    </row>
    <row r="1341" spans="1:57" s="23" customFormat="1" ht="14.25">
      <c r="A1341" s="28"/>
      <c r="B1341" s="28"/>
      <c r="C1341" s="28"/>
      <c r="D1341" s="28"/>
      <c r="E1341" s="28"/>
      <c r="F1341" s="28"/>
      <c r="G1341" s="28"/>
      <c r="H1341" s="28"/>
      <c r="I1341" s="28"/>
      <c r="J1341" s="28"/>
      <c r="K1341" s="28"/>
      <c r="L1341" s="28"/>
      <c r="M1341" s="28"/>
      <c r="N1341" s="28"/>
      <c r="O1341" s="28"/>
      <c r="P1341" s="28"/>
      <c r="Q1341" s="38"/>
      <c r="R1341" s="28"/>
      <c r="S1341" s="28"/>
      <c r="T1341" s="28"/>
      <c r="U1341" s="28"/>
      <c r="V1341" s="28"/>
      <c r="W1341" s="28"/>
      <c r="X1341" s="28"/>
      <c r="Y1341" s="28"/>
      <c r="Z1341" s="28"/>
      <c r="AA1341" s="28"/>
      <c r="AB1341" s="28"/>
      <c r="AC1341" s="28"/>
      <c r="AD1341" s="28"/>
      <c r="AE1341" s="28"/>
      <c r="AF1341" s="28"/>
      <c r="AG1341" s="28"/>
      <c r="AH1341" s="28"/>
      <c r="AI1341" s="28"/>
      <c r="AJ1341" s="28"/>
      <c r="AK1341" s="28"/>
      <c r="AL1341" s="28"/>
      <c r="AM1341" s="28"/>
      <c r="AN1341" s="28"/>
      <c r="AO1341" s="28"/>
      <c r="AP1341" s="28"/>
      <c r="AQ1341" s="28"/>
      <c r="AR1341" s="28"/>
      <c r="AS1341" s="28"/>
      <c r="AT1341" s="28"/>
      <c r="AU1341" s="28"/>
      <c r="AV1341" s="28"/>
      <c r="AW1341" s="28"/>
      <c r="AX1341" s="28"/>
      <c r="AY1341" s="28"/>
      <c r="AZ1341" s="28"/>
      <c r="BA1341" s="28"/>
      <c r="BB1341" s="28"/>
      <c r="BC1341" s="28"/>
      <c r="BD1341" s="28"/>
      <c r="BE1341" s="28"/>
    </row>
    <row r="1342" spans="1:57" s="23" customFormat="1" ht="14.25">
      <c r="A1342" s="28"/>
      <c r="B1342" s="28"/>
      <c r="C1342" s="28"/>
      <c r="D1342" s="28"/>
      <c r="E1342" s="28"/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  <c r="P1342" s="28"/>
      <c r="Q1342" s="38"/>
      <c r="R1342" s="28"/>
      <c r="S1342" s="28"/>
      <c r="T1342" s="28"/>
      <c r="U1342" s="28"/>
      <c r="V1342" s="28"/>
      <c r="W1342" s="28"/>
      <c r="X1342" s="28"/>
      <c r="Y1342" s="28"/>
      <c r="Z1342" s="28"/>
      <c r="AA1342" s="28"/>
      <c r="AB1342" s="28"/>
      <c r="AC1342" s="28"/>
      <c r="AD1342" s="28"/>
      <c r="AE1342" s="28"/>
      <c r="AF1342" s="28"/>
      <c r="AG1342" s="28"/>
      <c r="AH1342" s="28"/>
      <c r="AI1342" s="28"/>
      <c r="AJ1342" s="28"/>
      <c r="AK1342" s="28"/>
      <c r="AL1342" s="28"/>
      <c r="AM1342" s="28"/>
      <c r="AN1342" s="28"/>
      <c r="AO1342" s="28"/>
      <c r="AP1342" s="28"/>
      <c r="AQ1342" s="28"/>
      <c r="AR1342" s="28"/>
      <c r="AS1342" s="28"/>
      <c r="AT1342" s="28"/>
      <c r="AU1342" s="28"/>
      <c r="AV1342" s="28"/>
      <c r="AW1342" s="28"/>
      <c r="AX1342" s="28"/>
      <c r="AY1342" s="28"/>
      <c r="AZ1342" s="28"/>
      <c r="BA1342" s="28"/>
      <c r="BB1342" s="28"/>
      <c r="BC1342" s="28"/>
      <c r="BD1342" s="28"/>
      <c r="BE1342" s="28"/>
    </row>
    <row r="1343" spans="1:57" s="23" customFormat="1" ht="14.25">
      <c r="A1343" s="28"/>
      <c r="B1343" s="28"/>
      <c r="C1343" s="28"/>
      <c r="D1343" s="28"/>
      <c r="E1343" s="28"/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  <c r="P1343" s="28"/>
      <c r="Q1343" s="38"/>
      <c r="R1343" s="28"/>
      <c r="S1343" s="28"/>
      <c r="T1343" s="28"/>
      <c r="U1343" s="28"/>
      <c r="V1343" s="28"/>
      <c r="W1343" s="28"/>
      <c r="X1343" s="28"/>
      <c r="Y1343" s="28"/>
      <c r="Z1343" s="28"/>
      <c r="AA1343" s="28"/>
      <c r="AB1343" s="28"/>
      <c r="AC1343" s="28"/>
      <c r="AD1343" s="28"/>
      <c r="AE1343" s="28"/>
      <c r="AF1343" s="28"/>
      <c r="AG1343" s="28"/>
      <c r="AH1343" s="28"/>
      <c r="AI1343" s="28"/>
      <c r="AJ1343" s="28"/>
      <c r="AK1343" s="28"/>
      <c r="AL1343" s="28"/>
      <c r="AM1343" s="28"/>
      <c r="AN1343" s="28"/>
      <c r="AO1343" s="28"/>
      <c r="AP1343" s="28"/>
      <c r="AQ1343" s="28"/>
      <c r="AR1343" s="28"/>
      <c r="AS1343" s="28"/>
      <c r="AT1343" s="28"/>
      <c r="AU1343" s="28"/>
      <c r="AV1343" s="28"/>
      <c r="AW1343" s="28"/>
      <c r="AX1343" s="28"/>
      <c r="AY1343" s="28"/>
      <c r="AZ1343" s="28"/>
      <c r="BA1343" s="28"/>
      <c r="BB1343" s="28"/>
      <c r="BC1343" s="28"/>
      <c r="BD1343" s="28"/>
      <c r="BE1343" s="28"/>
    </row>
    <row r="1344" spans="1:57" s="23" customFormat="1" ht="14.25">
      <c r="A1344" s="28"/>
      <c r="B1344" s="28"/>
      <c r="C1344" s="28"/>
      <c r="D1344" s="28"/>
      <c r="E1344" s="28"/>
      <c r="F1344" s="28"/>
      <c r="G1344" s="28"/>
      <c r="H1344" s="28"/>
      <c r="I1344" s="28"/>
      <c r="J1344" s="28"/>
      <c r="K1344" s="28"/>
      <c r="L1344" s="28"/>
      <c r="M1344" s="28"/>
      <c r="N1344" s="28"/>
      <c r="O1344" s="28"/>
      <c r="P1344" s="28"/>
      <c r="Q1344" s="38"/>
      <c r="R1344" s="28"/>
      <c r="S1344" s="28"/>
      <c r="T1344" s="28"/>
      <c r="U1344" s="28"/>
      <c r="V1344" s="28"/>
      <c r="W1344" s="28"/>
      <c r="X1344" s="28"/>
      <c r="Y1344" s="28"/>
      <c r="Z1344" s="28"/>
      <c r="AA1344" s="28"/>
      <c r="AB1344" s="28"/>
      <c r="AC1344" s="28"/>
      <c r="AD1344" s="28"/>
      <c r="AE1344" s="28"/>
      <c r="AF1344" s="28"/>
      <c r="AG1344" s="28"/>
      <c r="AH1344" s="28"/>
      <c r="AI1344" s="28"/>
      <c r="AJ1344" s="28"/>
      <c r="AK1344" s="28"/>
      <c r="AL1344" s="28"/>
      <c r="AM1344" s="28"/>
      <c r="AN1344" s="28"/>
      <c r="AO1344" s="28"/>
      <c r="AP1344" s="28"/>
      <c r="AQ1344" s="28"/>
      <c r="AR1344" s="28"/>
      <c r="AS1344" s="28"/>
      <c r="AT1344" s="28"/>
      <c r="AU1344" s="28"/>
      <c r="AV1344" s="28"/>
      <c r="AW1344" s="28"/>
      <c r="AX1344" s="28"/>
      <c r="AY1344" s="28"/>
      <c r="AZ1344" s="28"/>
      <c r="BA1344" s="28"/>
      <c r="BB1344" s="28"/>
      <c r="BC1344" s="28"/>
      <c r="BD1344" s="28"/>
      <c r="BE1344" s="28"/>
    </row>
    <row r="1345" spans="1:57" s="23" customFormat="1" ht="14.25">
      <c r="A1345" s="28"/>
      <c r="B1345" s="28"/>
      <c r="C1345" s="28"/>
      <c r="D1345" s="28"/>
      <c r="E1345" s="28"/>
      <c r="F1345" s="28"/>
      <c r="G1345" s="28"/>
      <c r="H1345" s="28"/>
      <c r="I1345" s="28"/>
      <c r="J1345" s="28"/>
      <c r="K1345" s="28"/>
      <c r="L1345" s="28"/>
      <c r="M1345" s="28"/>
      <c r="N1345" s="28"/>
      <c r="O1345" s="28"/>
      <c r="P1345" s="28"/>
      <c r="Q1345" s="38"/>
      <c r="R1345" s="28"/>
      <c r="S1345" s="28"/>
      <c r="T1345" s="28"/>
      <c r="U1345" s="28"/>
      <c r="V1345" s="28"/>
      <c r="W1345" s="28"/>
      <c r="X1345" s="28"/>
      <c r="Y1345" s="28"/>
      <c r="Z1345" s="28"/>
      <c r="AA1345" s="28"/>
      <c r="AB1345" s="28"/>
      <c r="AC1345" s="28"/>
      <c r="AD1345" s="28"/>
      <c r="AE1345" s="28"/>
      <c r="AF1345" s="28"/>
      <c r="AG1345" s="28"/>
      <c r="AH1345" s="28"/>
      <c r="AI1345" s="28"/>
      <c r="AJ1345" s="28"/>
      <c r="AK1345" s="28"/>
      <c r="AL1345" s="28"/>
      <c r="AM1345" s="28"/>
      <c r="AN1345" s="28"/>
      <c r="AO1345" s="28"/>
      <c r="AP1345" s="28"/>
      <c r="AQ1345" s="28"/>
      <c r="AR1345" s="28"/>
      <c r="AS1345" s="28"/>
      <c r="AT1345" s="28"/>
      <c r="AU1345" s="28"/>
      <c r="AV1345" s="28"/>
      <c r="AW1345" s="28"/>
      <c r="AX1345" s="28"/>
      <c r="AY1345" s="28"/>
      <c r="AZ1345" s="28"/>
      <c r="BA1345" s="28"/>
      <c r="BB1345" s="28"/>
      <c r="BC1345" s="28"/>
      <c r="BD1345" s="28"/>
      <c r="BE1345" s="28"/>
    </row>
    <row r="1346" spans="1:57" s="23" customFormat="1" ht="14.25">
      <c r="A1346" s="28"/>
      <c r="B1346" s="28"/>
      <c r="C1346" s="28"/>
      <c r="D1346" s="28"/>
      <c r="E1346" s="28"/>
      <c r="F1346" s="28"/>
      <c r="G1346" s="28"/>
      <c r="H1346" s="28"/>
      <c r="I1346" s="28"/>
      <c r="J1346" s="28"/>
      <c r="K1346" s="28"/>
      <c r="L1346" s="28"/>
      <c r="M1346" s="28"/>
      <c r="N1346" s="28"/>
      <c r="O1346" s="28"/>
      <c r="P1346" s="28"/>
      <c r="Q1346" s="38"/>
      <c r="R1346" s="28"/>
      <c r="S1346" s="28"/>
      <c r="T1346" s="28"/>
      <c r="U1346" s="28"/>
      <c r="V1346" s="28"/>
      <c r="W1346" s="28"/>
      <c r="X1346" s="28"/>
      <c r="Y1346" s="28"/>
      <c r="Z1346" s="28"/>
      <c r="AA1346" s="28"/>
      <c r="AB1346" s="28"/>
      <c r="AC1346" s="28"/>
      <c r="AD1346" s="28"/>
      <c r="AE1346" s="28"/>
      <c r="AF1346" s="28"/>
      <c r="AG1346" s="28"/>
      <c r="AH1346" s="28"/>
      <c r="AI1346" s="28"/>
      <c r="AJ1346" s="28"/>
      <c r="AK1346" s="28"/>
      <c r="AL1346" s="28"/>
      <c r="AM1346" s="28"/>
      <c r="AN1346" s="28"/>
      <c r="AO1346" s="28"/>
      <c r="AP1346" s="28"/>
      <c r="AQ1346" s="28"/>
      <c r="AR1346" s="28"/>
      <c r="AS1346" s="28"/>
      <c r="AT1346" s="28"/>
      <c r="AU1346" s="28"/>
      <c r="AV1346" s="28"/>
      <c r="AW1346" s="28"/>
      <c r="AX1346" s="28"/>
      <c r="AY1346" s="28"/>
      <c r="AZ1346" s="28"/>
      <c r="BA1346" s="28"/>
      <c r="BB1346" s="28"/>
      <c r="BC1346" s="28"/>
      <c r="BD1346" s="28"/>
      <c r="BE1346" s="28"/>
    </row>
    <row r="1347" spans="1:57" s="23" customFormat="1" ht="14.25">
      <c r="A1347" s="28"/>
      <c r="B1347" s="28"/>
      <c r="C1347" s="28"/>
      <c r="D1347" s="28"/>
      <c r="E1347" s="28"/>
      <c r="F1347" s="28"/>
      <c r="G1347" s="28"/>
      <c r="H1347" s="28"/>
      <c r="I1347" s="28"/>
      <c r="J1347" s="28"/>
      <c r="K1347" s="28"/>
      <c r="L1347" s="28"/>
      <c r="M1347" s="28"/>
      <c r="N1347" s="28"/>
      <c r="O1347" s="28"/>
      <c r="P1347" s="28"/>
      <c r="Q1347" s="38"/>
      <c r="R1347" s="28"/>
      <c r="S1347" s="28"/>
      <c r="T1347" s="28"/>
      <c r="U1347" s="28"/>
      <c r="V1347" s="28"/>
      <c r="W1347" s="28"/>
      <c r="X1347" s="28"/>
      <c r="Y1347" s="28"/>
      <c r="Z1347" s="28"/>
      <c r="AA1347" s="28"/>
      <c r="AB1347" s="28"/>
      <c r="AC1347" s="28"/>
      <c r="AD1347" s="28"/>
      <c r="AE1347" s="28"/>
      <c r="AF1347" s="28"/>
      <c r="AG1347" s="28"/>
      <c r="AH1347" s="28"/>
      <c r="AI1347" s="28"/>
      <c r="AJ1347" s="28"/>
      <c r="AK1347" s="28"/>
      <c r="AL1347" s="28"/>
      <c r="AM1347" s="28"/>
      <c r="AN1347" s="28"/>
      <c r="AO1347" s="28"/>
      <c r="AP1347" s="28"/>
      <c r="AQ1347" s="28"/>
      <c r="AR1347" s="28"/>
      <c r="AS1347" s="28"/>
      <c r="AT1347" s="28"/>
      <c r="AU1347" s="28"/>
      <c r="AV1347" s="28"/>
      <c r="AW1347" s="28"/>
      <c r="AX1347" s="28"/>
      <c r="AY1347" s="28"/>
      <c r="AZ1347" s="28"/>
      <c r="BA1347" s="28"/>
      <c r="BB1347" s="28"/>
      <c r="BC1347" s="28"/>
      <c r="BD1347" s="28"/>
      <c r="BE1347" s="28"/>
    </row>
    <row r="1348" spans="1:57" s="23" customFormat="1" ht="14.25">
      <c r="A1348" s="28"/>
      <c r="B1348" s="28"/>
      <c r="C1348" s="28"/>
      <c r="D1348" s="28"/>
      <c r="E1348" s="28"/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  <c r="P1348" s="28"/>
      <c r="Q1348" s="38"/>
      <c r="R1348" s="28"/>
      <c r="S1348" s="28"/>
      <c r="T1348" s="28"/>
      <c r="U1348" s="28"/>
      <c r="V1348" s="28"/>
      <c r="W1348" s="28"/>
      <c r="X1348" s="28"/>
      <c r="Y1348" s="28"/>
      <c r="Z1348" s="28"/>
      <c r="AA1348" s="28"/>
      <c r="AB1348" s="28"/>
      <c r="AC1348" s="28"/>
      <c r="AD1348" s="28"/>
      <c r="AE1348" s="28"/>
      <c r="AF1348" s="28"/>
      <c r="AG1348" s="28"/>
      <c r="AH1348" s="28"/>
      <c r="AI1348" s="28"/>
      <c r="AJ1348" s="28"/>
      <c r="AK1348" s="28"/>
      <c r="AL1348" s="28"/>
      <c r="AM1348" s="28"/>
      <c r="AN1348" s="28"/>
      <c r="AO1348" s="28"/>
      <c r="AP1348" s="28"/>
      <c r="AQ1348" s="28"/>
      <c r="AR1348" s="28"/>
      <c r="AS1348" s="28"/>
      <c r="AT1348" s="28"/>
      <c r="AU1348" s="28"/>
      <c r="AV1348" s="28"/>
      <c r="AW1348" s="28"/>
      <c r="AX1348" s="28"/>
      <c r="AY1348" s="28"/>
      <c r="AZ1348" s="28"/>
      <c r="BA1348" s="28"/>
      <c r="BB1348" s="28"/>
      <c r="BC1348" s="28"/>
      <c r="BD1348" s="28"/>
      <c r="BE1348" s="28"/>
    </row>
    <row r="1349" spans="1:57" s="23" customFormat="1" ht="14.25">
      <c r="A1349" s="28"/>
      <c r="B1349" s="28"/>
      <c r="C1349" s="28"/>
      <c r="D1349" s="28"/>
      <c r="E1349" s="28"/>
      <c r="F1349" s="28"/>
      <c r="G1349" s="28"/>
      <c r="H1349" s="28"/>
      <c r="I1349" s="28"/>
      <c r="J1349" s="28"/>
      <c r="K1349" s="28"/>
      <c r="L1349" s="28"/>
      <c r="M1349" s="28"/>
      <c r="N1349" s="28"/>
      <c r="O1349" s="28"/>
      <c r="P1349" s="28"/>
      <c r="Q1349" s="38"/>
      <c r="R1349" s="28"/>
      <c r="S1349" s="28"/>
      <c r="T1349" s="28"/>
      <c r="U1349" s="28"/>
      <c r="V1349" s="28"/>
      <c r="W1349" s="28"/>
      <c r="X1349" s="28"/>
      <c r="Y1349" s="28"/>
      <c r="Z1349" s="28"/>
      <c r="AA1349" s="28"/>
      <c r="AB1349" s="28"/>
      <c r="AC1349" s="28"/>
      <c r="AD1349" s="28"/>
      <c r="AE1349" s="28"/>
      <c r="AF1349" s="28"/>
      <c r="AG1349" s="28"/>
      <c r="AH1349" s="28"/>
      <c r="AI1349" s="28"/>
      <c r="AJ1349" s="28"/>
      <c r="AK1349" s="28"/>
      <c r="AL1349" s="28"/>
      <c r="AM1349" s="28"/>
      <c r="AN1349" s="28"/>
      <c r="AO1349" s="28"/>
      <c r="AP1349" s="28"/>
      <c r="AQ1349" s="28"/>
      <c r="AR1349" s="28"/>
      <c r="AS1349" s="28"/>
      <c r="AT1349" s="28"/>
      <c r="AU1349" s="28"/>
      <c r="AV1349" s="28"/>
      <c r="AW1349" s="28"/>
      <c r="AX1349" s="28"/>
      <c r="AY1349" s="28"/>
      <c r="AZ1349" s="28"/>
      <c r="BA1349" s="28"/>
      <c r="BB1349" s="28"/>
      <c r="BC1349" s="28"/>
      <c r="BD1349" s="28"/>
      <c r="BE1349" s="28"/>
    </row>
    <row r="1350" spans="1:57" s="23" customFormat="1" ht="14.25">
      <c r="A1350" s="28"/>
      <c r="B1350" s="28"/>
      <c r="C1350" s="28"/>
      <c r="D1350" s="28"/>
      <c r="E1350" s="28"/>
      <c r="F1350" s="28"/>
      <c r="G1350" s="28"/>
      <c r="H1350" s="28"/>
      <c r="I1350" s="28"/>
      <c r="J1350" s="28"/>
      <c r="K1350" s="28"/>
      <c r="L1350" s="28"/>
      <c r="M1350" s="28"/>
      <c r="N1350" s="28"/>
      <c r="O1350" s="28"/>
      <c r="P1350" s="28"/>
      <c r="Q1350" s="38"/>
      <c r="R1350" s="28"/>
      <c r="S1350" s="28"/>
      <c r="T1350" s="28"/>
      <c r="U1350" s="28"/>
      <c r="V1350" s="28"/>
      <c r="W1350" s="28"/>
      <c r="X1350" s="28"/>
      <c r="Y1350" s="28"/>
      <c r="Z1350" s="28"/>
      <c r="AA1350" s="28"/>
      <c r="AB1350" s="28"/>
      <c r="AC1350" s="28"/>
      <c r="AD1350" s="28"/>
      <c r="AE1350" s="28"/>
      <c r="AF1350" s="28"/>
      <c r="AG1350" s="28"/>
      <c r="AH1350" s="28"/>
      <c r="AI1350" s="28"/>
      <c r="AJ1350" s="28"/>
      <c r="AK1350" s="28"/>
      <c r="AL1350" s="28"/>
      <c r="AM1350" s="28"/>
      <c r="AN1350" s="28"/>
      <c r="AO1350" s="28"/>
      <c r="AP1350" s="28"/>
      <c r="AQ1350" s="28"/>
      <c r="AR1350" s="28"/>
      <c r="AS1350" s="28"/>
      <c r="AT1350" s="28"/>
      <c r="AU1350" s="28"/>
      <c r="AV1350" s="28"/>
      <c r="AW1350" s="28"/>
      <c r="AX1350" s="28"/>
      <c r="AY1350" s="28"/>
      <c r="AZ1350" s="28"/>
      <c r="BA1350" s="28"/>
      <c r="BB1350" s="28"/>
      <c r="BC1350" s="28"/>
      <c r="BD1350" s="28"/>
      <c r="BE1350" s="28"/>
    </row>
    <row r="1351" spans="1:57" s="23" customFormat="1" ht="14.25">
      <c r="A1351" s="28"/>
      <c r="B1351" s="28"/>
      <c r="C1351" s="28"/>
      <c r="D1351" s="28"/>
      <c r="E1351" s="28"/>
      <c r="F1351" s="28"/>
      <c r="G1351" s="28"/>
      <c r="H1351" s="28"/>
      <c r="I1351" s="28"/>
      <c r="J1351" s="28"/>
      <c r="K1351" s="28"/>
      <c r="L1351" s="28"/>
      <c r="M1351" s="28"/>
      <c r="N1351" s="28"/>
      <c r="O1351" s="28"/>
      <c r="P1351" s="28"/>
      <c r="Q1351" s="38"/>
      <c r="R1351" s="28"/>
      <c r="S1351" s="28"/>
      <c r="T1351" s="28"/>
      <c r="U1351" s="28"/>
      <c r="V1351" s="28"/>
      <c r="W1351" s="28"/>
      <c r="X1351" s="28"/>
      <c r="Y1351" s="28"/>
      <c r="Z1351" s="28"/>
      <c r="AA1351" s="28"/>
      <c r="AB1351" s="28"/>
      <c r="AC1351" s="28"/>
      <c r="AD1351" s="28"/>
      <c r="AE1351" s="28"/>
      <c r="AF1351" s="28"/>
      <c r="AG1351" s="28"/>
      <c r="AH1351" s="28"/>
      <c r="AI1351" s="28"/>
      <c r="AJ1351" s="28"/>
      <c r="AK1351" s="28"/>
      <c r="AL1351" s="28"/>
      <c r="AM1351" s="28"/>
      <c r="AN1351" s="28"/>
      <c r="AO1351" s="28"/>
      <c r="AP1351" s="28"/>
      <c r="AQ1351" s="28"/>
      <c r="AR1351" s="28"/>
      <c r="AS1351" s="28"/>
      <c r="AT1351" s="28"/>
      <c r="AU1351" s="28"/>
      <c r="AV1351" s="28"/>
      <c r="AW1351" s="28"/>
      <c r="AX1351" s="28"/>
      <c r="AY1351" s="28"/>
      <c r="AZ1351" s="28"/>
      <c r="BA1351" s="28"/>
      <c r="BB1351" s="28"/>
      <c r="BC1351" s="28"/>
      <c r="BD1351" s="28"/>
      <c r="BE1351" s="28"/>
    </row>
    <row r="1352" spans="1:57" s="23" customFormat="1" ht="14.25">
      <c r="A1352" s="28"/>
      <c r="B1352" s="28"/>
      <c r="C1352" s="28"/>
      <c r="D1352" s="28"/>
      <c r="E1352" s="28"/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  <c r="P1352" s="28"/>
      <c r="Q1352" s="38"/>
      <c r="R1352" s="28"/>
      <c r="S1352" s="28"/>
      <c r="T1352" s="28"/>
      <c r="U1352" s="28"/>
      <c r="V1352" s="28"/>
      <c r="W1352" s="28"/>
      <c r="X1352" s="28"/>
      <c r="Y1352" s="28"/>
      <c r="Z1352" s="28"/>
      <c r="AA1352" s="28"/>
      <c r="AB1352" s="28"/>
      <c r="AC1352" s="28"/>
      <c r="AD1352" s="28"/>
      <c r="AE1352" s="28"/>
      <c r="AF1352" s="28"/>
      <c r="AG1352" s="28"/>
      <c r="AH1352" s="28"/>
      <c r="AI1352" s="28"/>
      <c r="AJ1352" s="28"/>
      <c r="AK1352" s="28"/>
      <c r="AL1352" s="28"/>
      <c r="AM1352" s="28"/>
      <c r="AN1352" s="28"/>
      <c r="AO1352" s="28"/>
      <c r="AP1352" s="28"/>
      <c r="AQ1352" s="28"/>
      <c r="AR1352" s="28"/>
      <c r="AS1352" s="28"/>
      <c r="AT1352" s="28"/>
      <c r="AU1352" s="28"/>
      <c r="AV1352" s="28"/>
      <c r="AW1352" s="28"/>
      <c r="AX1352" s="28"/>
      <c r="AY1352" s="28"/>
      <c r="AZ1352" s="28"/>
      <c r="BA1352" s="28"/>
      <c r="BB1352" s="28"/>
      <c r="BC1352" s="28"/>
      <c r="BD1352" s="28"/>
      <c r="BE1352" s="28"/>
    </row>
    <row r="1353" spans="1:57" s="23" customFormat="1" ht="14.25">
      <c r="A1353" s="28"/>
      <c r="B1353" s="28"/>
      <c r="C1353" s="28"/>
      <c r="D1353" s="28"/>
      <c r="E1353" s="28"/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  <c r="P1353" s="28"/>
      <c r="Q1353" s="38"/>
      <c r="R1353" s="28"/>
      <c r="S1353" s="28"/>
      <c r="T1353" s="28"/>
      <c r="U1353" s="28"/>
      <c r="V1353" s="28"/>
      <c r="W1353" s="28"/>
      <c r="X1353" s="28"/>
      <c r="Y1353" s="28"/>
      <c r="Z1353" s="28"/>
      <c r="AA1353" s="28"/>
      <c r="AB1353" s="28"/>
      <c r="AC1353" s="28"/>
      <c r="AD1353" s="28"/>
      <c r="AE1353" s="28"/>
      <c r="AF1353" s="28"/>
      <c r="AG1353" s="28"/>
      <c r="AH1353" s="28"/>
      <c r="AI1353" s="28"/>
      <c r="AJ1353" s="28"/>
      <c r="AK1353" s="28"/>
      <c r="AL1353" s="28"/>
      <c r="AM1353" s="28"/>
      <c r="AN1353" s="28"/>
      <c r="AO1353" s="28"/>
      <c r="AP1353" s="28"/>
      <c r="AQ1353" s="28"/>
      <c r="AR1353" s="28"/>
      <c r="AS1353" s="28"/>
      <c r="AT1353" s="28"/>
      <c r="AU1353" s="28"/>
      <c r="AV1353" s="28"/>
      <c r="AW1353" s="28"/>
      <c r="AX1353" s="28"/>
      <c r="AY1353" s="28"/>
      <c r="AZ1353" s="28"/>
      <c r="BA1353" s="28"/>
      <c r="BB1353" s="28"/>
      <c r="BC1353" s="28"/>
      <c r="BD1353" s="28"/>
      <c r="BE1353" s="28"/>
    </row>
    <row r="1354" spans="1:57" s="23" customFormat="1" ht="14.25">
      <c r="A1354" s="28"/>
      <c r="B1354" s="28"/>
      <c r="C1354" s="28"/>
      <c r="D1354" s="28"/>
      <c r="E1354" s="28"/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  <c r="P1354" s="28"/>
      <c r="Q1354" s="38"/>
      <c r="R1354" s="28"/>
      <c r="S1354" s="28"/>
      <c r="T1354" s="28"/>
      <c r="U1354" s="28"/>
      <c r="V1354" s="28"/>
      <c r="W1354" s="28"/>
      <c r="X1354" s="28"/>
      <c r="Y1354" s="28"/>
      <c r="Z1354" s="28"/>
      <c r="AA1354" s="28"/>
      <c r="AB1354" s="28"/>
      <c r="AC1354" s="28"/>
      <c r="AD1354" s="28"/>
      <c r="AE1354" s="28"/>
      <c r="AF1354" s="28"/>
      <c r="AG1354" s="28"/>
      <c r="AH1354" s="28"/>
      <c r="AI1354" s="28"/>
      <c r="AJ1354" s="28"/>
      <c r="AK1354" s="28"/>
      <c r="AL1354" s="28"/>
      <c r="AM1354" s="28"/>
      <c r="AN1354" s="28"/>
      <c r="AO1354" s="28"/>
      <c r="AP1354" s="28"/>
      <c r="AQ1354" s="28"/>
      <c r="AR1354" s="28"/>
      <c r="AS1354" s="28"/>
      <c r="AT1354" s="28"/>
      <c r="AU1354" s="28"/>
      <c r="AV1354" s="28"/>
      <c r="AW1354" s="28"/>
      <c r="AX1354" s="28"/>
      <c r="AY1354" s="28"/>
      <c r="AZ1354" s="28"/>
      <c r="BA1354" s="28"/>
      <c r="BB1354" s="28"/>
      <c r="BC1354" s="28"/>
      <c r="BD1354" s="28"/>
      <c r="BE1354" s="28"/>
    </row>
    <row r="1355" spans="1:57" s="23" customFormat="1" ht="14.25">
      <c r="A1355" s="28"/>
      <c r="B1355" s="28"/>
      <c r="C1355" s="28"/>
      <c r="D1355" s="28"/>
      <c r="E1355" s="28"/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  <c r="P1355" s="28"/>
      <c r="Q1355" s="38"/>
      <c r="R1355" s="28"/>
      <c r="S1355" s="28"/>
      <c r="T1355" s="28"/>
      <c r="U1355" s="28"/>
      <c r="V1355" s="28"/>
      <c r="W1355" s="28"/>
      <c r="X1355" s="28"/>
      <c r="Y1355" s="28"/>
      <c r="Z1355" s="28"/>
      <c r="AA1355" s="28"/>
      <c r="AB1355" s="28"/>
      <c r="AC1355" s="28"/>
      <c r="AD1355" s="28"/>
      <c r="AE1355" s="28"/>
      <c r="AF1355" s="28"/>
      <c r="AG1355" s="28"/>
      <c r="AH1355" s="28"/>
      <c r="AI1355" s="28"/>
      <c r="AJ1355" s="28"/>
      <c r="AK1355" s="28"/>
      <c r="AL1355" s="28"/>
      <c r="AM1355" s="28"/>
      <c r="AN1355" s="28"/>
      <c r="AO1355" s="28"/>
      <c r="AP1355" s="28"/>
      <c r="AQ1355" s="28"/>
      <c r="AR1355" s="28"/>
      <c r="AS1355" s="28"/>
      <c r="AT1355" s="28"/>
      <c r="AU1355" s="28"/>
      <c r="AV1355" s="28"/>
      <c r="AW1355" s="28"/>
      <c r="AX1355" s="28"/>
      <c r="AY1355" s="28"/>
      <c r="AZ1355" s="28"/>
      <c r="BA1355" s="28"/>
      <c r="BB1355" s="28"/>
      <c r="BC1355" s="28"/>
      <c r="BD1355" s="28"/>
      <c r="BE1355" s="28"/>
    </row>
    <row r="1356" spans="1:57" s="23" customFormat="1" ht="14.25">
      <c r="A1356" s="28"/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  <c r="P1356" s="28"/>
      <c r="Q1356" s="38"/>
      <c r="R1356" s="28"/>
      <c r="S1356" s="28"/>
      <c r="T1356" s="28"/>
      <c r="U1356" s="28"/>
      <c r="V1356" s="28"/>
      <c r="W1356" s="28"/>
      <c r="X1356" s="28"/>
      <c r="Y1356" s="28"/>
      <c r="Z1356" s="28"/>
      <c r="AA1356" s="28"/>
      <c r="AB1356" s="28"/>
      <c r="AC1356" s="28"/>
      <c r="AD1356" s="28"/>
      <c r="AE1356" s="28"/>
      <c r="AF1356" s="28"/>
      <c r="AG1356" s="28"/>
      <c r="AH1356" s="28"/>
      <c r="AI1356" s="28"/>
      <c r="AJ1356" s="28"/>
      <c r="AK1356" s="28"/>
      <c r="AL1356" s="28"/>
      <c r="AM1356" s="28"/>
      <c r="AN1356" s="28"/>
      <c r="AO1356" s="28"/>
      <c r="AP1356" s="28"/>
      <c r="AQ1356" s="28"/>
      <c r="AR1356" s="28"/>
      <c r="AS1356" s="28"/>
      <c r="AT1356" s="28"/>
      <c r="AU1356" s="28"/>
      <c r="AV1356" s="28"/>
      <c r="AW1356" s="28"/>
      <c r="AX1356" s="28"/>
      <c r="AY1356" s="28"/>
      <c r="AZ1356" s="28"/>
      <c r="BA1356" s="28"/>
      <c r="BB1356" s="28"/>
      <c r="BC1356" s="28"/>
      <c r="BD1356" s="28"/>
      <c r="BE1356" s="28"/>
    </row>
    <row r="1357" spans="1:57" s="23" customFormat="1" ht="14.25">
      <c r="A1357" s="28"/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P1357" s="28"/>
      <c r="Q1357" s="38"/>
      <c r="R1357" s="28"/>
      <c r="S1357" s="28"/>
      <c r="T1357" s="28"/>
      <c r="U1357" s="28"/>
      <c r="V1357" s="28"/>
      <c r="W1357" s="28"/>
      <c r="X1357" s="28"/>
      <c r="Y1357" s="28"/>
      <c r="Z1357" s="28"/>
      <c r="AA1357" s="28"/>
      <c r="AB1357" s="28"/>
      <c r="AC1357" s="28"/>
      <c r="AD1357" s="28"/>
      <c r="AE1357" s="28"/>
      <c r="AF1357" s="28"/>
      <c r="AG1357" s="28"/>
      <c r="AH1357" s="28"/>
      <c r="AI1357" s="28"/>
      <c r="AJ1357" s="28"/>
      <c r="AK1357" s="28"/>
      <c r="AL1357" s="28"/>
      <c r="AM1357" s="28"/>
      <c r="AN1357" s="28"/>
      <c r="AO1357" s="28"/>
      <c r="AP1357" s="28"/>
      <c r="AQ1357" s="28"/>
      <c r="AR1357" s="28"/>
      <c r="AS1357" s="28"/>
      <c r="AT1357" s="28"/>
      <c r="AU1357" s="28"/>
      <c r="AV1357" s="28"/>
      <c r="AW1357" s="28"/>
      <c r="AX1357" s="28"/>
      <c r="AY1357" s="28"/>
      <c r="AZ1357" s="28"/>
      <c r="BA1357" s="28"/>
      <c r="BB1357" s="28"/>
      <c r="BC1357" s="28"/>
      <c r="BD1357" s="28"/>
      <c r="BE1357" s="28"/>
    </row>
    <row r="1358" spans="1:57" s="23" customFormat="1" ht="14.25">
      <c r="A1358" s="28"/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  <c r="P1358" s="28"/>
      <c r="Q1358" s="38"/>
      <c r="R1358" s="28"/>
      <c r="S1358" s="28"/>
      <c r="T1358" s="28"/>
      <c r="U1358" s="28"/>
      <c r="V1358" s="28"/>
      <c r="W1358" s="28"/>
      <c r="X1358" s="28"/>
      <c r="Y1358" s="28"/>
      <c r="Z1358" s="28"/>
      <c r="AA1358" s="28"/>
      <c r="AB1358" s="28"/>
      <c r="AC1358" s="28"/>
      <c r="AD1358" s="28"/>
      <c r="AE1358" s="28"/>
      <c r="AF1358" s="28"/>
      <c r="AG1358" s="28"/>
      <c r="AH1358" s="28"/>
      <c r="AI1358" s="28"/>
      <c r="AJ1358" s="28"/>
      <c r="AK1358" s="28"/>
      <c r="AL1358" s="28"/>
      <c r="AM1358" s="28"/>
      <c r="AN1358" s="28"/>
      <c r="AO1358" s="28"/>
      <c r="AP1358" s="28"/>
      <c r="AQ1358" s="28"/>
      <c r="AR1358" s="28"/>
      <c r="AS1358" s="28"/>
      <c r="AT1358" s="28"/>
      <c r="AU1358" s="28"/>
      <c r="AV1358" s="28"/>
      <c r="AW1358" s="28"/>
      <c r="AX1358" s="28"/>
      <c r="AY1358" s="28"/>
      <c r="AZ1358" s="28"/>
      <c r="BA1358" s="28"/>
      <c r="BB1358" s="28"/>
      <c r="BC1358" s="28"/>
      <c r="BD1358" s="28"/>
      <c r="BE1358" s="28"/>
    </row>
    <row r="1359" spans="1:57" s="23" customFormat="1" ht="14.25">
      <c r="A1359" s="28"/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28"/>
      <c r="Q1359" s="38"/>
      <c r="R1359" s="28"/>
      <c r="S1359" s="28"/>
      <c r="T1359" s="28"/>
      <c r="U1359" s="28"/>
      <c r="V1359" s="28"/>
      <c r="W1359" s="28"/>
      <c r="X1359" s="28"/>
      <c r="Y1359" s="28"/>
      <c r="Z1359" s="28"/>
      <c r="AA1359" s="28"/>
      <c r="AB1359" s="28"/>
      <c r="AC1359" s="28"/>
      <c r="AD1359" s="28"/>
      <c r="AE1359" s="28"/>
      <c r="AF1359" s="28"/>
      <c r="AG1359" s="28"/>
      <c r="AH1359" s="28"/>
      <c r="AI1359" s="28"/>
      <c r="AJ1359" s="28"/>
      <c r="AK1359" s="28"/>
      <c r="AL1359" s="28"/>
      <c r="AM1359" s="28"/>
      <c r="AN1359" s="28"/>
      <c r="AO1359" s="28"/>
      <c r="AP1359" s="28"/>
      <c r="AQ1359" s="28"/>
      <c r="AR1359" s="28"/>
      <c r="AS1359" s="28"/>
      <c r="AT1359" s="28"/>
      <c r="AU1359" s="28"/>
      <c r="AV1359" s="28"/>
      <c r="AW1359" s="28"/>
      <c r="AX1359" s="28"/>
      <c r="AY1359" s="28"/>
      <c r="AZ1359" s="28"/>
      <c r="BA1359" s="28"/>
      <c r="BB1359" s="28"/>
      <c r="BC1359" s="28"/>
      <c r="BD1359" s="28"/>
      <c r="BE1359" s="28"/>
    </row>
    <row r="1360" spans="1:57" s="23" customFormat="1" ht="14.25">
      <c r="A1360" s="28"/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  <c r="P1360" s="28"/>
      <c r="Q1360" s="38"/>
      <c r="R1360" s="28"/>
      <c r="S1360" s="28"/>
      <c r="T1360" s="28"/>
      <c r="U1360" s="28"/>
      <c r="V1360" s="28"/>
      <c r="W1360" s="28"/>
      <c r="X1360" s="28"/>
      <c r="Y1360" s="28"/>
      <c r="Z1360" s="28"/>
      <c r="AA1360" s="28"/>
      <c r="AB1360" s="28"/>
      <c r="AC1360" s="28"/>
      <c r="AD1360" s="28"/>
      <c r="AE1360" s="28"/>
      <c r="AF1360" s="28"/>
      <c r="AG1360" s="28"/>
      <c r="AH1360" s="28"/>
      <c r="AI1360" s="28"/>
      <c r="AJ1360" s="28"/>
      <c r="AK1360" s="28"/>
      <c r="AL1360" s="28"/>
      <c r="AM1360" s="28"/>
      <c r="AN1360" s="28"/>
      <c r="AO1360" s="28"/>
      <c r="AP1360" s="28"/>
      <c r="AQ1360" s="28"/>
      <c r="AR1360" s="28"/>
      <c r="AS1360" s="28"/>
      <c r="AT1360" s="28"/>
      <c r="AU1360" s="28"/>
      <c r="AV1360" s="28"/>
      <c r="AW1360" s="28"/>
      <c r="AX1360" s="28"/>
      <c r="AY1360" s="28"/>
      <c r="AZ1360" s="28"/>
      <c r="BA1360" s="28"/>
      <c r="BB1360" s="28"/>
      <c r="BC1360" s="28"/>
      <c r="BD1360" s="28"/>
      <c r="BE1360" s="28"/>
    </row>
    <row r="1361" spans="1:57" s="23" customFormat="1" ht="14.25">
      <c r="A1361" s="28"/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  <c r="P1361" s="28"/>
      <c r="Q1361" s="38"/>
      <c r="R1361" s="28"/>
      <c r="S1361" s="28"/>
      <c r="T1361" s="28"/>
      <c r="U1361" s="28"/>
      <c r="V1361" s="28"/>
      <c r="W1361" s="28"/>
      <c r="X1361" s="28"/>
      <c r="Y1361" s="28"/>
      <c r="Z1361" s="28"/>
      <c r="AA1361" s="28"/>
      <c r="AB1361" s="28"/>
      <c r="AC1361" s="28"/>
      <c r="AD1361" s="28"/>
      <c r="AE1361" s="28"/>
      <c r="AF1361" s="28"/>
      <c r="AG1361" s="28"/>
      <c r="AH1361" s="28"/>
      <c r="AI1361" s="28"/>
      <c r="AJ1361" s="28"/>
      <c r="AK1361" s="28"/>
      <c r="AL1361" s="28"/>
      <c r="AM1361" s="28"/>
      <c r="AN1361" s="28"/>
      <c r="AO1361" s="28"/>
      <c r="AP1361" s="28"/>
      <c r="AQ1361" s="28"/>
      <c r="AR1361" s="28"/>
      <c r="AS1361" s="28"/>
      <c r="AT1361" s="28"/>
      <c r="AU1361" s="28"/>
      <c r="AV1361" s="28"/>
      <c r="AW1361" s="28"/>
      <c r="AX1361" s="28"/>
      <c r="AY1361" s="28"/>
      <c r="AZ1361" s="28"/>
      <c r="BA1361" s="28"/>
      <c r="BB1361" s="28"/>
      <c r="BC1361" s="28"/>
      <c r="BD1361" s="28"/>
      <c r="BE1361" s="28"/>
    </row>
    <row r="1362" spans="1:57" s="23" customFormat="1" ht="14.25">
      <c r="A1362" s="28"/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  <c r="P1362" s="28"/>
      <c r="Q1362" s="38"/>
      <c r="R1362" s="28"/>
      <c r="S1362" s="28"/>
      <c r="T1362" s="28"/>
      <c r="U1362" s="28"/>
      <c r="V1362" s="28"/>
      <c r="W1362" s="28"/>
      <c r="X1362" s="28"/>
      <c r="Y1362" s="28"/>
      <c r="Z1362" s="28"/>
      <c r="AA1362" s="28"/>
      <c r="AB1362" s="28"/>
      <c r="AC1362" s="28"/>
      <c r="AD1362" s="28"/>
      <c r="AE1362" s="28"/>
      <c r="AF1362" s="28"/>
      <c r="AG1362" s="28"/>
      <c r="AH1362" s="28"/>
      <c r="AI1362" s="28"/>
      <c r="AJ1362" s="28"/>
      <c r="AK1362" s="28"/>
      <c r="AL1362" s="28"/>
      <c r="AM1362" s="28"/>
      <c r="AN1362" s="28"/>
      <c r="AO1362" s="28"/>
      <c r="AP1362" s="28"/>
      <c r="AQ1362" s="28"/>
      <c r="AR1362" s="28"/>
      <c r="AS1362" s="28"/>
      <c r="AT1362" s="28"/>
      <c r="AU1362" s="28"/>
      <c r="AV1362" s="28"/>
      <c r="AW1362" s="28"/>
      <c r="AX1362" s="28"/>
      <c r="AY1362" s="28"/>
      <c r="AZ1362" s="28"/>
      <c r="BA1362" s="28"/>
      <c r="BB1362" s="28"/>
      <c r="BC1362" s="28"/>
      <c r="BD1362" s="28"/>
      <c r="BE1362" s="28"/>
    </row>
    <row r="1363" spans="1:57" s="23" customFormat="1" ht="14.25">
      <c r="A1363" s="28"/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  <c r="P1363" s="28"/>
      <c r="Q1363" s="38"/>
      <c r="R1363" s="28"/>
      <c r="S1363" s="28"/>
      <c r="T1363" s="28"/>
      <c r="U1363" s="28"/>
      <c r="V1363" s="28"/>
      <c r="W1363" s="28"/>
      <c r="X1363" s="28"/>
      <c r="Y1363" s="28"/>
      <c r="Z1363" s="28"/>
      <c r="AA1363" s="28"/>
      <c r="AB1363" s="28"/>
      <c r="AC1363" s="28"/>
      <c r="AD1363" s="28"/>
      <c r="AE1363" s="28"/>
      <c r="AF1363" s="28"/>
      <c r="AG1363" s="28"/>
      <c r="AH1363" s="28"/>
      <c r="AI1363" s="28"/>
      <c r="AJ1363" s="28"/>
      <c r="AK1363" s="28"/>
      <c r="AL1363" s="28"/>
      <c r="AM1363" s="28"/>
      <c r="AN1363" s="28"/>
      <c r="AO1363" s="28"/>
      <c r="AP1363" s="28"/>
      <c r="AQ1363" s="28"/>
      <c r="AR1363" s="28"/>
      <c r="AS1363" s="28"/>
      <c r="AT1363" s="28"/>
      <c r="AU1363" s="28"/>
      <c r="AV1363" s="28"/>
      <c r="AW1363" s="28"/>
      <c r="AX1363" s="28"/>
      <c r="AY1363" s="28"/>
      <c r="AZ1363" s="28"/>
      <c r="BA1363" s="28"/>
      <c r="BB1363" s="28"/>
      <c r="BC1363" s="28"/>
      <c r="BD1363" s="28"/>
      <c r="BE1363" s="28"/>
    </row>
    <row r="1364" spans="1:57" s="23" customFormat="1" ht="14.25">
      <c r="A1364" s="28"/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  <c r="P1364" s="28"/>
      <c r="Q1364" s="38"/>
      <c r="R1364" s="28"/>
      <c r="S1364" s="28"/>
      <c r="T1364" s="28"/>
      <c r="U1364" s="28"/>
      <c r="V1364" s="28"/>
      <c r="W1364" s="28"/>
      <c r="X1364" s="28"/>
      <c r="Y1364" s="28"/>
      <c r="Z1364" s="28"/>
      <c r="AA1364" s="28"/>
      <c r="AB1364" s="28"/>
      <c r="AC1364" s="28"/>
      <c r="AD1364" s="28"/>
      <c r="AE1364" s="28"/>
      <c r="AF1364" s="28"/>
      <c r="AG1364" s="28"/>
      <c r="AH1364" s="28"/>
      <c r="AI1364" s="28"/>
      <c r="AJ1364" s="28"/>
      <c r="AK1364" s="28"/>
      <c r="AL1364" s="28"/>
      <c r="AM1364" s="28"/>
      <c r="AN1364" s="28"/>
      <c r="AO1364" s="28"/>
      <c r="AP1364" s="28"/>
      <c r="AQ1364" s="28"/>
      <c r="AR1364" s="28"/>
      <c r="AS1364" s="28"/>
      <c r="AT1364" s="28"/>
      <c r="AU1364" s="28"/>
      <c r="AV1364" s="28"/>
      <c r="AW1364" s="28"/>
      <c r="AX1364" s="28"/>
      <c r="AY1364" s="28"/>
      <c r="AZ1364" s="28"/>
      <c r="BA1364" s="28"/>
      <c r="BB1364" s="28"/>
      <c r="BC1364" s="28"/>
      <c r="BD1364" s="28"/>
      <c r="BE1364" s="28"/>
    </row>
    <row r="1365" spans="1:57" s="23" customFormat="1" ht="14.25">
      <c r="A1365" s="28"/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28"/>
      <c r="Q1365" s="38"/>
      <c r="R1365" s="28"/>
      <c r="S1365" s="28"/>
      <c r="T1365" s="28"/>
      <c r="U1365" s="28"/>
      <c r="V1365" s="28"/>
      <c r="W1365" s="28"/>
      <c r="X1365" s="28"/>
      <c r="Y1365" s="28"/>
      <c r="Z1365" s="28"/>
      <c r="AA1365" s="28"/>
      <c r="AB1365" s="28"/>
      <c r="AC1365" s="28"/>
      <c r="AD1365" s="28"/>
      <c r="AE1365" s="28"/>
      <c r="AF1365" s="28"/>
      <c r="AG1365" s="28"/>
      <c r="AH1365" s="28"/>
      <c r="AI1365" s="28"/>
      <c r="AJ1365" s="28"/>
      <c r="AK1365" s="28"/>
      <c r="AL1365" s="28"/>
      <c r="AM1365" s="28"/>
      <c r="AN1365" s="28"/>
      <c r="AO1365" s="28"/>
      <c r="AP1365" s="28"/>
      <c r="AQ1365" s="28"/>
      <c r="AR1365" s="28"/>
      <c r="AS1365" s="28"/>
      <c r="AT1365" s="28"/>
      <c r="AU1365" s="28"/>
      <c r="AV1365" s="28"/>
      <c r="AW1365" s="28"/>
      <c r="AX1365" s="28"/>
      <c r="AY1365" s="28"/>
      <c r="AZ1365" s="28"/>
      <c r="BA1365" s="28"/>
      <c r="BB1365" s="28"/>
      <c r="BC1365" s="28"/>
      <c r="BD1365" s="28"/>
      <c r="BE1365" s="28"/>
    </row>
    <row r="1366" spans="1:57" s="23" customFormat="1" ht="14.25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P1366" s="28"/>
      <c r="Q1366" s="38"/>
      <c r="R1366" s="28"/>
      <c r="S1366" s="28"/>
      <c r="T1366" s="28"/>
      <c r="U1366" s="28"/>
      <c r="V1366" s="28"/>
      <c r="W1366" s="28"/>
      <c r="X1366" s="28"/>
      <c r="Y1366" s="28"/>
      <c r="Z1366" s="28"/>
      <c r="AA1366" s="28"/>
      <c r="AB1366" s="28"/>
      <c r="AC1366" s="28"/>
      <c r="AD1366" s="28"/>
      <c r="AE1366" s="28"/>
      <c r="AF1366" s="28"/>
      <c r="AG1366" s="28"/>
      <c r="AH1366" s="28"/>
      <c r="AI1366" s="28"/>
      <c r="AJ1366" s="28"/>
      <c r="AK1366" s="28"/>
      <c r="AL1366" s="28"/>
      <c r="AM1366" s="28"/>
      <c r="AN1366" s="28"/>
      <c r="AO1366" s="28"/>
      <c r="AP1366" s="28"/>
      <c r="AQ1366" s="28"/>
      <c r="AR1366" s="28"/>
      <c r="AS1366" s="28"/>
      <c r="AT1366" s="28"/>
      <c r="AU1366" s="28"/>
      <c r="AV1366" s="28"/>
      <c r="AW1366" s="28"/>
      <c r="AX1366" s="28"/>
      <c r="AY1366" s="28"/>
      <c r="AZ1366" s="28"/>
      <c r="BA1366" s="28"/>
      <c r="BB1366" s="28"/>
      <c r="BC1366" s="28"/>
      <c r="BD1366" s="28"/>
      <c r="BE1366" s="28"/>
    </row>
    <row r="1367" spans="1:57" s="23" customFormat="1" ht="14.25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28"/>
      <c r="Q1367" s="38"/>
      <c r="R1367" s="28"/>
      <c r="S1367" s="28"/>
      <c r="T1367" s="28"/>
      <c r="U1367" s="28"/>
      <c r="V1367" s="28"/>
      <c r="W1367" s="28"/>
      <c r="X1367" s="28"/>
      <c r="Y1367" s="28"/>
      <c r="Z1367" s="28"/>
      <c r="AA1367" s="28"/>
      <c r="AB1367" s="28"/>
      <c r="AC1367" s="28"/>
      <c r="AD1367" s="28"/>
      <c r="AE1367" s="28"/>
      <c r="AF1367" s="28"/>
      <c r="AG1367" s="28"/>
      <c r="AH1367" s="28"/>
      <c r="AI1367" s="28"/>
      <c r="AJ1367" s="28"/>
      <c r="AK1367" s="28"/>
      <c r="AL1367" s="28"/>
      <c r="AM1367" s="28"/>
      <c r="AN1367" s="28"/>
      <c r="AO1367" s="28"/>
      <c r="AP1367" s="28"/>
      <c r="AQ1367" s="28"/>
      <c r="AR1367" s="28"/>
      <c r="AS1367" s="28"/>
      <c r="AT1367" s="28"/>
      <c r="AU1367" s="28"/>
      <c r="AV1367" s="28"/>
      <c r="AW1367" s="28"/>
      <c r="AX1367" s="28"/>
      <c r="AY1367" s="28"/>
      <c r="AZ1367" s="28"/>
      <c r="BA1367" s="28"/>
      <c r="BB1367" s="28"/>
      <c r="BC1367" s="28"/>
      <c r="BD1367" s="28"/>
      <c r="BE1367" s="28"/>
    </row>
    <row r="1368" spans="1:57" s="23" customFormat="1" ht="14.25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28"/>
      <c r="Q1368" s="38"/>
      <c r="R1368" s="28"/>
      <c r="S1368" s="28"/>
      <c r="T1368" s="28"/>
      <c r="U1368" s="28"/>
      <c r="V1368" s="28"/>
      <c r="W1368" s="28"/>
      <c r="X1368" s="28"/>
      <c r="Y1368" s="28"/>
      <c r="Z1368" s="28"/>
      <c r="AA1368" s="28"/>
      <c r="AB1368" s="28"/>
      <c r="AC1368" s="28"/>
      <c r="AD1368" s="28"/>
      <c r="AE1368" s="28"/>
      <c r="AF1368" s="28"/>
      <c r="AG1368" s="28"/>
      <c r="AH1368" s="28"/>
      <c r="AI1368" s="28"/>
      <c r="AJ1368" s="28"/>
      <c r="AK1368" s="28"/>
      <c r="AL1368" s="28"/>
      <c r="AM1368" s="28"/>
      <c r="AN1368" s="28"/>
      <c r="AO1368" s="28"/>
      <c r="AP1368" s="28"/>
      <c r="AQ1368" s="28"/>
      <c r="AR1368" s="28"/>
      <c r="AS1368" s="28"/>
      <c r="AT1368" s="28"/>
      <c r="AU1368" s="28"/>
      <c r="AV1368" s="28"/>
      <c r="AW1368" s="28"/>
      <c r="AX1368" s="28"/>
      <c r="AY1368" s="28"/>
      <c r="AZ1368" s="28"/>
      <c r="BA1368" s="28"/>
      <c r="BB1368" s="28"/>
      <c r="BC1368" s="28"/>
      <c r="BD1368" s="28"/>
      <c r="BE1368" s="28"/>
    </row>
    <row r="1369" spans="1:57" s="23" customFormat="1" ht="14.2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28"/>
      <c r="Q1369" s="38"/>
      <c r="R1369" s="28"/>
      <c r="S1369" s="28"/>
      <c r="T1369" s="28"/>
      <c r="U1369" s="28"/>
      <c r="V1369" s="28"/>
      <c r="W1369" s="28"/>
      <c r="X1369" s="28"/>
      <c r="Y1369" s="28"/>
      <c r="Z1369" s="28"/>
      <c r="AA1369" s="28"/>
      <c r="AB1369" s="28"/>
      <c r="AC1369" s="28"/>
      <c r="AD1369" s="28"/>
      <c r="AE1369" s="28"/>
      <c r="AF1369" s="28"/>
      <c r="AG1369" s="28"/>
      <c r="AH1369" s="28"/>
      <c r="AI1369" s="28"/>
      <c r="AJ1369" s="28"/>
      <c r="AK1369" s="28"/>
      <c r="AL1369" s="28"/>
      <c r="AM1369" s="28"/>
      <c r="AN1369" s="28"/>
      <c r="AO1369" s="28"/>
      <c r="AP1369" s="28"/>
      <c r="AQ1369" s="28"/>
      <c r="AR1369" s="28"/>
      <c r="AS1369" s="28"/>
      <c r="AT1369" s="28"/>
      <c r="AU1369" s="28"/>
      <c r="AV1369" s="28"/>
      <c r="AW1369" s="28"/>
      <c r="AX1369" s="28"/>
      <c r="AY1369" s="28"/>
      <c r="AZ1369" s="28"/>
      <c r="BA1369" s="28"/>
      <c r="BB1369" s="28"/>
      <c r="BC1369" s="28"/>
      <c r="BD1369" s="28"/>
      <c r="BE1369" s="28"/>
    </row>
    <row r="1370" spans="1:57" s="23" customFormat="1" ht="14.2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8"/>
      <c r="Q1370" s="38"/>
      <c r="R1370" s="28"/>
      <c r="S1370" s="28"/>
      <c r="T1370" s="28"/>
      <c r="U1370" s="28"/>
      <c r="V1370" s="28"/>
      <c r="W1370" s="28"/>
      <c r="X1370" s="28"/>
      <c r="Y1370" s="28"/>
      <c r="Z1370" s="28"/>
      <c r="AA1370" s="28"/>
      <c r="AB1370" s="28"/>
      <c r="AC1370" s="28"/>
      <c r="AD1370" s="28"/>
      <c r="AE1370" s="28"/>
      <c r="AF1370" s="28"/>
      <c r="AG1370" s="28"/>
      <c r="AH1370" s="28"/>
      <c r="AI1370" s="28"/>
      <c r="AJ1370" s="28"/>
      <c r="AK1370" s="28"/>
      <c r="AL1370" s="28"/>
      <c r="AM1370" s="28"/>
      <c r="AN1370" s="28"/>
      <c r="AO1370" s="28"/>
      <c r="AP1370" s="28"/>
      <c r="AQ1370" s="28"/>
      <c r="AR1370" s="28"/>
      <c r="AS1370" s="28"/>
      <c r="AT1370" s="28"/>
      <c r="AU1370" s="28"/>
      <c r="AV1370" s="28"/>
      <c r="AW1370" s="28"/>
      <c r="AX1370" s="28"/>
      <c r="AY1370" s="28"/>
      <c r="AZ1370" s="28"/>
      <c r="BA1370" s="28"/>
      <c r="BB1370" s="28"/>
      <c r="BC1370" s="28"/>
      <c r="BD1370" s="28"/>
      <c r="BE1370" s="28"/>
    </row>
    <row r="1371" spans="1:57" s="23" customFormat="1" ht="14.2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28"/>
      <c r="Q1371" s="38"/>
      <c r="R1371" s="28"/>
      <c r="S1371" s="28"/>
      <c r="T1371" s="28"/>
      <c r="U1371" s="28"/>
      <c r="V1371" s="28"/>
      <c r="W1371" s="28"/>
      <c r="X1371" s="28"/>
      <c r="Y1371" s="28"/>
      <c r="Z1371" s="28"/>
      <c r="AA1371" s="28"/>
      <c r="AB1371" s="28"/>
      <c r="AC1371" s="28"/>
      <c r="AD1371" s="28"/>
      <c r="AE1371" s="28"/>
      <c r="AF1371" s="28"/>
      <c r="AG1371" s="28"/>
      <c r="AH1371" s="28"/>
      <c r="AI1371" s="28"/>
      <c r="AJ1371" s="28"/>
      <c r="AK1371" s="28"/>
      <c r="AL1371" s="28"/>
      <c r="AM1371" s="28"/>
      <c r="AN1371" s="28"/>
      <c r="AO1371" s="28"/>
      <c r="AP1371" s="28"/>
      <c r="AQ1371" s="28"/>
      <c r="AR1371" s="28"/>
      <c r="AS1371" s="28"/>
      <c r="AT1371" s="28"/>
      <c r="AU1371" s="28"/>
      <c r="AV1371" s="28"/>
      <c r="AW1371" s="28"/>
      <c r="AX1371" s="28"/>
      <c r="AY1371" s="28"/>
      <c r="AZ1371" s="28"/>
      <c r="BA1371" s="28"/>
      <c r="BB1371" s="28"/>
      <c r="BC1371" s="28"/>
      <c r="BD1371" s="28"/>
      <c r="BE1371" s="28"/>
    </row>
    <row r="1372" spans="1:57" s="23" customFormat="1" ht="14.2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8"/>
      <c r="Q1372" s="38"/>
      <c r="R1372" s="28"/>
      <c r="S1372" s="28"/>
      <c r="T1372" s="28"/>
      <c r="U1372" s="28"/>
      <c r="V1372" s="28"/>
      <c r="W1372" s="28"/>
      <c r="X1372" s="28"/>
      <c r="Y1372" s="28"/>
      <c r="Z1372" s="28"/>
      <c r="AA1372" s="28"/>
      <c r="AB1372" s="28"/>
      <c r="AC1372" s="28"/>
      <c r="AD1372" s="28"/>
      <c r="AE1372" s="28"/>
      <c r="AF1372" s="28"/>
      <c r="AG1372" s="28"/>
      <c r="AH1372" s="28"/>
      <c r="AI1372" s="28"/>
      <c r="AJ1372" s="28"/>
      <c r="AK1372" s="28"/>
      <c r="AL1372" s="28"/>
      <c r="AM1372" s="28"/>
      <c r="AN1372" s="28"/>
      <c r="AO1372" s="28"/>
      <c r="AP1372" s="28"/>
      <c r="AQ1372" s="28"/>
      <c r="AR1372" s="28"/>
      <c r="AS1372" s="28"/>
      <c r="AT1372" s="28"/>
      <c r="AU1372" s="28"/>
      <c r="AV1372" s="28"/>
      <c r="AW1372" s="28"/>
      <c r="AX1372" s="28"/>
      <c r="AY1372" s="28"/>
      <c r="AZ1372" s="28"/>
      <c r="BA1372" s="28"/>
      <c r="BB1372" s="28"/>
      <c r="BC1372" s="28"/>
      <c r="BD1372" s="28"/>
      <c r="BE1372" s="28"/>
    </row>
    <row r="1373" spans="1:57" s="23" customFormat="1" ht="14.2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8"/>
      <c r="Q1373" s="38"/>
      <c r="R1373" s="28"/>
      <c r="S1373" s="28"/>
      <c r="T1373" s="28"/>
      <c r="U1373" s="28"/>
      <c r="V1373" s="28"/>
      <c r="W1373" s="28"/>
      <c r="X1373" s="28"/>
      <c r="Y1373" s="28"/>
      <c r="Z1373" s="28"/>
      <c r="AA1373" s="28"/>
      <c r="AB1373" s="28"/>
      <c r="AC1373" s="28"/>
      <c r="AD1373" s="28"/>
      <c r="AE1373" s="28"/>
      <c r="AF1373" s="28"/>
      <c r="AG1373" s="28"/>
      <c r="AH1373" s="28"/>
      <c r="AI1373" s="28"/>
      <c r="AJ1373" s="28"/>
      <c r="AK1373" s="28"/>
      <c r="AL1373" s="28"/>
      <c r="AM1373" s="28"/>
      <c r="AN1373" s="28"/>
      <c r="AO1373" s="28"/>
      <c r="AP1373" s="28"/>
      <c r="AQ1373" s="28"/>
      <c r="AR1373" s="28"/>
      <c r="AS1373" s="28"/>
      <c r="AT1373" s="28"/>
      <c r="AU1373" s="28"/>
      <c r="AV1373" s="28"/>
      <c r="AW1373" s="28"/>
      <c r="AX1373" s="28"/>
      <c r="AY1373" s="28"/>
      <c r="AZ1373" s="28"/>
      <c r="BA1373" s="28"/>
      <c r="BB1373" s="28"/>
      <c r="BC1373" s="28"/>
      <c r="BD1373" s="28"/>
      <c r="BE1373" s="28"/>
    </row>
    <row r="1374" spans="1:57" s="23" customFormat="1" ht="14.2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8"/>
      <c r="Q1374" s="38"/>
      <c r="R1374" s="28"/>
      <c r="S1374" s="28"/>
      <c r="T1374" s="28"/>
      <c r="U1374" s="28"/>
      <c r="V1374" s="28"/>
      <c r="W1374" s="28"/>
      <c r="X1374" s="28"/>
      <c r="Y1374" s="28"/>
      <c r="Z1374" s="28"/>
      <c r="AA1374" s="28"/>
      <c r="AB1374" s="28"/>
      <c r="AC1374" s="28"/>
      <c r="AD1374" s="28"/>
      <c r="AE1374" s="28"/>
      <c r="AF1374" s="28"/>
      <c r="AG1374" s="28"/>
      <c r="AH1374" s="28"/>
      <c r="AI1374" s="28"/>
      <c r="AJ1374" s="28"/>
      <c r="AK1374" s="28"/>
      <c r="AL1374" s="28"/>
      <c r="AM1374" s="28"/>
      <c r="AN1374" s="28"/>
      <c r="AO1374" s="28"/>
      <c r="AP1374" s="28"/>
      <c r="AQ1374" s="28"/>
      <c r="AR1374" s="28"/>
      <c r="AS1374" s="28"/>
      <c r="AT1374" s="28"/>
      <c r="AU1374" s="28"/>
      <c r="AV1374" s="28"/>
      <c r="AW1374" s="28"/>
      <c r="AX1374" s="28"/>
      <c r="AY1374" s="28"/>
      <c r="AZ1374" s="28"/>
      <c r="BA1374" s="28"/>
      <c r="BB1374" s="28"/>
      <c r="BC1374" s="28"/>
      <c r="BD1374" s="28"/>
      <c r="BE1374" s="28"/>
    </row>
    <row r="1375" spans="1:57" s="23" customFormat="1" ht="14.2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8"/>
      <c r="Q1375" s="38"/>
      <c r="R1375" s="28"/>
      <c r="S1375" s="28"/>
      <c r="T1375" s="28"/>
      <c r="U1375" s="28"/>
      <c r="V1375" s="28"/>
      <c r="W1375" s="28"/>
      <c r="X1375" s="28"/>
      <c r="Y1375" s="28"/>
      <c r="Z1375" s="28"/>
      <c r="AA1375" s="28"/>
      <c r="AB1375" s="28"/>
      <c r="AC1375" s="28"/>
      <c r="AD1375" s="28"/>
      <c r="AE1375" s="28"/>
      <c r="AF1375" s="28"/>
      <c r="AG1375" s="28"/>
      <c r="AH1375" s="28"/>
      <c r="AI1375" s="28"/>
      <c r="AJ1375" s="28"/>
      <c r="AK1375" s="28"/>
      <c r="AL1375" s="28"/>
      <c r="AM1375" s="28"/>
      <c r="AN1375" s="28"/>
      <c r="AO1375" s="28"/>
      <c r="AP1375" s="28"/>
      <c r="AQ1375" s="28"/>
      <c r="AR1375" s="28"/>
      <c r="AS1375" s="28"/>
      <c r="AT1375" s="28"/>
      <c r="AU1375" s="28"/>
      <c r="AV1375" s="28"/>
      <c r="AW1375" s="28"/>
      <c r="AX1375" s="28"/>
      <c r="AY1375" s="28"/>
      <c r="AZ1375" s="28"/>
      <c r="BA1375" s="28"/>
      <c r="BB1375" s="28"/>
      <c r="BC1375" s="28"/>
      <c r="BD1375" s="28"/>
      <c r="BE1375" s="28"/>
    </row>
    <row r="1376" spans="1:57" s="23" customFormat="1" ht="14.2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8"/>
      <c r="Q1376" s="38"/>
      <c r="R1376" s="28"/>
      <c r="S1376" s="28"/>
      <c r="T1376" s="28"/>
      <c r="U1376" s="28"/>
      <c r="V1376" s="28"/>
      <c r="W1376" s="28"/>
      <c r="X1376" s="28"/>
      <c r="Y1376" s="28"/>
      <c r="Z1376" s="28"/>
      <c r="AA1376" s="28"/>
      <c r="AB1376" s="28"/>
      <c r="AC1376" s="28"/>
      <c r="AD1376" s="28"/>
      <c r="AE1376" s="28"/>
      <c r="AF1376" s="28"/>
      <c r="AG1376" s="28"/>
      <c r="AH1376" s="28"/>
      <c r="AI1376" s="28"/>
      <c r="AJ1376" s="28"/>
      <c r="AK1376" s="28"/>
      <c r="AL1376" s="28"/>
      <c r="AM1376" s="28"/>
      <c r="AN1376" s="28"/>
      <c r="AO1376" s="28"/>
      <c r="AP1376" s="28"/>
      <c r="AQ1376" s="28"/>
      <c r="AR1376" s="28"/>
      <c r="AS1376" s="28"/>
      <c r="AT1376" s="28"/>
      <c r="AU1376" s="28"/>
      <c r="AV1376" s="28"/>
      <c r="AW1376" s="28"/>
      <c r="AX1376" s="28"/>
      <c r="AY1376" s="28"/>
      <c r="AZ1376" s="28"/>
      <c r="BA1376" s="28"/>
      <c r="BB1376" s="28"/>
      <c r="BC1376" s="28"/>
      <c r="BD1376" s="28"/>
      <c r="BE1376" s="28"/>
    </row>
    <row r="1377" spans="1:57" s="23" customFormat="1" ht="14.2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8"/>
      <c r="Q1377" s="38"/>
      <c r="R1377" s="28"/>
      <c r="S1377" s="28"/>
      <c r="T1377" s="28"/>
      <c r="U1377" s="28"/>
      <c r="V1377" s="28"/>
      <c r="W1377" s="28"/>
      <c r="X1377" s="28"/>
      <c r="Y1377" s="28"/>
      <c r="Z1377" s="28"/>
      <c r="AA1377" s="28"/>
      <c r="AB1377" s="28"/>
      <c r="AC1377" s="28"/>
      <c r="AD1377" s="28"/>
      <c r="AE1377" s="28"/>
      <c r="AF1377" s="28"/>
      <c r="AG1377" s="28"/>
      <c r="AH1377" s="28"/>
      <c r="AI1377" s="28"/>
      <c r="AJ1377" s="28"/>
      <c r="AK1377" s="28"/>
      <c r="AL1377" s="28"/>
      <c r="AM1377" s="28"/>
      <c r="AN1377" s="28"/>
      <c r="AO1377" s="28"/>
      <c r="AP1377" s="28"/>
      <c r="AQ1377" s="28"/>
      <c r="AR1377" s="28"/>
      <c r="AS1377" s="28"/>
      <c r="AT1377" s="28"/>
      <c r="AU1377" s="28"/>
      <c r="AV1377" s="28"/>
      <c r="AW1377" s="28"/>
      <c r="AX1377" s="28"/>
      <c r="AY1377" s="28"/>
      <c r="AZ1377" s="28"/>
      <c r="BA1377" s="28"/>
      <c r="BB1377" s="28"/>
      <c r="BC1377" s="28"/>
      <c r="BD1377" s="28"/>
      <c r="BE1377" s="28"/>
    </row>
    <row r="1378" spans="1:57" s="23" customFormat="1" ht="14.2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8"/>
      <c r="Q1378" s="38"/>
      <c r="R1378" s="28"/>
      <c r="S1378" s="28"/>
      <c r="T1378" s="28"/>
      <c r="U1378" s="28"/>
      <c r="V1378" s="28"/>
      <c r="W1378" s="28"/>
      <c r="X1378" s="28"/>
      <c r="Y1378" s="28"/>
      <c r="Z1378" s="28"/>
      <c r="AA1378" s="28"/>
      <c r="AB1378" s="28"/>
      <c r="AC1378" s="28"/>
      <c r="AD1378" s="28"/>
      <c r="AE1378" s="28"/>
      <c r="AF1378" s="28"/>
      <c r="AG1378" s="28"/>
      <c r="AH1378" s="28"/>
      <c r="AI1378" s="28"/>
      <c r="AJ1378" s="28"/>
      <c r="AK1378" s="28"/>
      <c r="AL1378" s="28"/>
      <c r="AM1378" s="28"/>
      <c r="AN1378" s="28"/>
      <c r="AO1378" s="28"/>
      <c r="AP1378" s="28"/>
      <c r="AQ1378" s="28"/>
      <c r="AR1378" s="28"/>
      <c r="AS1378" s="28"/>
      <c r="AT1378" s="28"/>
      <c r="AU1378" s="28"/>
      <c r="AV1378" s="28"/>
      <c r="AW1378" s="28"/>
      <c r="AX1378" s="28"/>
      <c r="AY1378" s="28"/>
      <c r="AZ1378" s="28"/>
      <c r="BA1378" s="28"/>
      <c r="BB1378" s="28"/>
      <c r="BC1378" s="28"/>
      <c r="BD1378" s="28"/>
      <c r="BE1378" s="28"/>
    </row>
    <row r="1379" spans="1:57" s="23" customFormat="1" ht="14.2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8"/>
      <c r="Q1379" s="38"/>
      <c r="R1379" s="28"/>
      <c r="S1379" s="28"/>
      <c r="T1379" s="28"/>
      <c r="U1379" s="28"/>
      <c r="V1379" s="28"/>
      <c r="W1379" s="28"/>
      <c r="X1379" s="28"/>
      <c r="Y1379" s="28"/>
      <c r="Z1379" s="28"/>
      <c r="AA1379" s="28"/>
      <c r="AB1379" s="28"/>
      <c r="AC1379" s="28"/>
      <c r="AD1379" s="28"/>
      <c r="AE1379" s="28"/>
      <c r="AF1379" s="28"/>
      <c r="AG1379" s="28"/>
      <c r="AH1379" s="28"/>
      <c r="AI1379" s="28"/>
      <c r="AJ1379" s="28"/>
      <c r="AK1379" s="28"/>
      <c r="AL1379" s="28"/>
      <c r="AM1379" s="28"/>
      <c r="AN1379" s="28"/>
      <c r="AO1379" s="28"/>
      <c r="AP1379" s="28"/>
      <c r="AQ1379" s="28"/>
      <c r="AR1379" s="28"/>
      <c r="AS1379" s="28"/>
      <c r="AT1379" s="28"/>
      <c r="AU1379" s="28"/>
      <c r="AV1379" s="28"/>
      <c r="AW1379" s="28"/>
      <c r="AX1379" s="28"/>
      <c r="AY1379" s="28"/>
      <c r="AZ1379" s="28"/>
      <c r="BA1379" s="28"/>
      <c r="BB1379" s="28"/>
      <c r="BC1379" s="28"/>
      <c r="BD1379" s="28"/>
      <c r="BE1379" s="28"/>
    </row>
    <row r="1380" spans="1:57" s="23" customFormat="1" ht="14.2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8"/>
      <c r="Q1380" s="38"/>
      <c r="R1380" s="28"/>
      <c r="S1380" s="28"/>
      <c r="T1380" s="28"/>
      <c r="U1380" s="28"/>
      <c r="V1380" s="28"/>
      <c r="W1380" s="28"/>
      <c r="X1380" s="28"/>
      <c r="Y1380" s="28"/>
      <c r="Z1380" s="28"/>
      <c r="AA1380" s="28"/>
      <c r="AB1380" s="28"/>
      <c r="AC1380" s="28"/>
      <c r="AD1380" s="28"/>
      <c r="AE1380" s="28"/>
      <c r="AF1380" s="28"/>
      <c r="AG1380" s="28"/>
      <c r="AH1380" s="28"/>
      <c r="AI1380" s="28"/>
      <c r="AJ1380" s="28"/>
      <c r="AK1380" s="28"/>
      <c r="AL1380" s="28"/>
      <c r="AM1380" s="28"/>
      <c r="AN1380" s="28"/>
      <c r="AO1380" s="28"/>
      <c r="AP1380" s="28"/>
      <c r="AQ1380" s="28"/>
      <c r="AR1380" s="28"/>
      <c r="AS1380" s="28"/>
      <c r="AT1380" s="28"/>
      <c r="AU1380" s="28"/>
      <c r="AV1380" s="28"/>
      <c r="AW1380" s="28"/>
      <c r="AX1380" s="28"/>
      <c r="AY1380" s="28"/>
      <c r="AZ1380" s="28"/>
      <c r="BA1380" s="28"/>
      <c r="BB1380" s="28"/>
      <c r="BC1380" s="28"/>
      <c r="BD1380" s="28"/>
      <c r="BE1380" s="28"/>
    </row>
    <row r="1381" spans="1:57" s="23" customFormat="1" ht="14.2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8"/>
      <c r="Q1381" s="38"/>
      <c r="R1381" s="28"/>
      <c r="S1381" s="28"/>
      <c r="T1381" s="28"/>
      <c r="U1381" s="28"/>
      <c r="V1381" s="28"/>
      <c r="W1381" s="28"/>
      <c r="X1381" s="28"/>
      <c r="Y1381" s="28"/>
      <c r="Z1381" s="28"/>
      <c r="AA1381" s="28"/>
      <c r="AB1381" s="28"/>
      <c r="AC1381" s="28"/>
      <c r="AD1381" s="28"/>
      <c r="AE1381" s="28"/>
      <c r="AF1381" s="28"/>
      <c r="AG1381" s="28"/>
      <c r="AH1381" s="28"/>
      <c r="AI1381" s="28"/>
      <c r="AJ1381" s="28"/>
      <c r="AK1381" s="28"/>
      <c r="AL1381" s="28"/>
      <c r="AM1381" s="28"/>
      <c r="AN1381" s="28"/>
      <c r="AO1381" s="28"/>
      <c r="AP1381" s="28"/>
      <c r="AQ1381" s="28"/>
      <c r="AR1381" s="28"/>
      <c r="AS1381" s="28"/>
      <c r="AT1381" s="28"/>
      <c r="AU1381" s="28"/>
      <c r="AV1381" s="28"/>
      <c r="AW1381" s="28"/>
      <c r="AX1381" s="28"/>
      <c r="AY1381" s="28"/>
      <c r="AZ1381" s="28"/>
      <c r="BA1381" s="28"/>
      <c r="BB1381" s="28"/>
      <c r="BC1381" s="28"/>
      <c r="BD1381" s="28"/>
      <c r="BE1381" s="28"/>
    </row>
    <row r="1382" spans="1:57" s="23" customFormat="1" ht="14.2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8"/>
      <c r="Q1382" s="38"/>
      <c r="R1382" s="28"/>
      <c r="S1382" s="28"/>
      <c r="T1382" s="28"/>
      <c r="U1382" s="28"/>
      <c r="V1382" s="28"/>
      <c r="W1382" s="28"/>
      <c r="X1382" s="28"/>
      <c r="Y1382" s="28"/>
      <c r="Z1382" s="28"/>
      <c r="AA1382" s="28"/>
      <c r="AB1382" s="28"/>
      <c r="AC1382" s="28"/>
      <c r="AD1382" s="28"/>
      <c r="AE1382" s="28"/>
      <c r="AF1382" s="28"/>
      <c r="AG1382" s="28"/>
      <c r="AH1382" s="28"/>
      <c r="AI1382" s="28"/>
      <c r="AJ1382" s="28"/>
      <c r="AK1382" s="28"/>
      <c r="AL1382" s="28"/>
      <c r="AM1382" s="28"/>
      <c r="AN1382" s="28"/>
      <c r="AO1382" s="28"/>
      <c r="AP1382" s="28"/>
      <c r="AQ1382" s="28"/>
      <c r="AR1382" s="28"/>
      <c r="AS1382" s="28"/>
      <c r="AT1382" s="28"/>
      <c r="AU1382" s="28"/>
      <c r="AV1382" s="28"/>
      <c r="AW1382" s="28"/>
      <c r="AX1382" s="28"/>
      <c r="AY1382" s="28"/>
      <c r="AZ1382" s="28"/>
      <c r="BA1382" s="28"/>
      <c r="BB1382" s="28"/>
      <c r="BC1382" s="28"/>
      <c r="BD1382" s="28"/>
      <c r="BE1382" s="28"/>
    </row>
    <row r="1383" spans="1:57" s="23" customFormat="1" ht="14.2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8"/>
      <c r="Q1383" s="38"/>
      <c r="R1383" s="28"/>
      <c r="S1383" s="28"/>
      <c r="T1383" s="28"/>
      <c r="U1383" s="28"/>
      <c r="V1383" s="28"/>
      <c r="W1383" s="28"/>
      <c r="X1383" s="28"/>
      <c r="Y1383" s="28"/>
      <c r="Z1383" s="28"/>
      <c r="AA1383" s="28"/>
      <c r="AB1383" s="28"/>
      <c r="AC1383" s="28"/>
      <c r="AD1383" s="28"/>
      <c r="AE1383" s="28"/>
      <c r="AF1383" s="28"/>
      <c r="AG1383" s="28"/>
      <c r="AH1383" s="28"/>
      <c r="AI1383" s="28"/>
      <c r="AJ1383" s="28"/>
      <c r="AK1383" s="28"/>
      <c r="AL1383" s="28"/>
      <c r="AM1383" s="28"/>
      <c r="AN1383" s="28"/>
      <c r="AO1383" s="28"/>
      <c r="AP1383" s="28"/>
      <c r="AQ1383" s="28"/>
      <c r="AR1383" s="28"/>
      <c r="AS1383" s="28"/>
      <c r="AT1383" s="28"/>
      <c r="AU1383" s="28"/>
      <c r="AV1383" s="28"/>
      <c r="AW1383" s="28"/>
      <c r="AX1383" s="28"/>
      <c r="AY1383" s="28"/>
      <c r="AZ1383" s="28"/>
      <c r="BA1383" s="28"/>
      <c r="BB1383" s="28"/>
      <c r="BC1383" s="28"/>
      <c r="BD1383" s="28"/>
      <c r="BE1383" s="28"/>
    </row>
    <row r="1384" spans="1:57" s="23" customFormat="1" ht="14.2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8"/>
      <c r="Q1384" s="38"/>
      <c r="R1384" s="28"/>
      <c r="S1384" s="28"/>
      <c r="T1384" s="28"/>
      <c r="U1384" s="28"/>
      <c r="V1384" s="28"/>
      <c r="W1384" s="28"/>
      <c r="X1384" s="28"/>
      <c r="Y1384" s="28"/>
      <c r="Z1384" s="28"/>
      <c r="AA1384" s="28"/>
      <c r="AB1384" s="28"/>
      <c r="AC1384" s="28"/>
      <c r="AD1384" s="28"/>
      <c r="AE1384" s="28"/>
      <c r="AF1384" s="28"/>
      <c r="AG1384" s="28"/>
      <c r="AH1384" s="28"/>
      <c r="AI1384" s="28"/>
      <c r="AJ1384" s="28"/>
      <c r="AK1384" s="28"/>
      <c r="AL1384" s="28"/>
      <c r="AM1384" s="28"/>
      <c r="AN1384" s="28"/>
      <c r="AO1384" s="28"/>
      <c r="AP1384" s="28"/>
      <c r="AQ1384" s="28"/>
      <c r="AR1384" s="28"/>
      <c r="AS1384" s="28"/>
      <c r="AT1384" s="28"/>
      <c r="AU1384" s="28"/>
      <c r="AV1384" s="28"/>
      <c r="AW1384" s="28"/>
      <c r="AX1384" s="28"/>
      <c r="AY1384" s="28"/>
      <c r="AZ1384" s="28"/>
      <c r="BA1384" s="28"/>
      <c r="BB1384" s="28"/>
      <c r="BC1384" s="28"/>
      <c r="BD1384" s="28"/>
      <c r="BE1384" s="28"/>
    </row>
    <row r="1385" spans="1:57" s="23" customFormat="1" ht="14.2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8"/>
      <c r="Q1385" s="38"/>
      <c r="R1385" s="28"/>
      <c r="S1385" s="28"/>
      <c r="T1385" s="28"/>
      <c r="U1385" s="28"/>
      <c r="V1385" s="28"/>
      <c r="W1385" s="28"/>
      <c r="X1385" s="28"/>
      <c r="Y1385" s="28"/>
      <c r="Z1385" s="28"/>
      <c r="AA1385" s="28"/>
      <c r="AB1385" s="28"/>
      <c r="AC1385" s="28"/>
      <c r="AD1385" s="28"/>
      <c r="AE1385" s="28"/>
      <c r="AF1385" s="28"/>
      <c r="AG1385" s="28"/>
      <c r="AH1385" s="28"/>
      <c r="AI1385" s="28"/>
      <c r="AJ1385" s="28"/>
      <c r="AK1385" s="28"/>
      <c r="AL1385" s="28"/>
      <c r="AM1385" s="28"/>
      <c r="AN1385" s="28"/>
      <c r="AO1385" s="28"/>
      <c r="AP1385" s="28"/>
      <c r="AQ1385" s="28"/>
      <c r="AR1385" s="28"/>
      <c r="AS1385" s="28"/>
      <c r="AT1385" s="28"/>
      <c r="AU1385" s="28"/>
      <c r="AV1385" s="28"/>
      <c r="AW1385" s="28"/>
      <c r="AX1385" s="28"/>
      <c r="AY1385" s="28"/>
      <c r="AZ1385" s="28"/>
      <c r="BA1385" s="28"/>
      <c r="BB1385" s="28"/>
      <c r="BC1385" s="28"/>
      <c r="BD1385" s="28"/>
      <c r="BE1385" s="28"/>
    </row>
    <row r="1386" spans="1:57" s="23" customFormat="1" ht="14.2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8"/>
      <c r="Q1386" s="38"/>
      <c r="R1386" s="28"/>
      <c r="S1386" s="28"/>
      <c r="T1386" s="28"/>
      <c r="U1386" s="28"/>
      <c r="V1386" s="28"/>
      <c r="W1386" s="28"/>
      <c r="X1386" s="28"/>
      <c r="Y1386" s="28"/>
      <c r="Z1386" s="28"/>
      <c r="AA1386" s="28"/>
      <c r="AB1386" s="28"/>
      <c r="AC1386" s="28"/>
      <c r="AD1386" s="28"/>
      <c r="AE1386" s="28"/>
      <c r="AF1386" s="28"/>
      <c r="AG1386" s="28"/>
      <c r="AH1386" s="28"/>
      <c r="AI1386" s="28"/>
      <c r="AJ1386" s="28"/>
      <c r="AK1386" s="28"/>
      <c r="AL1386" s="28"/>
      <c r="AM1386" s="28"/>
      <c r="AN1386" s="28"/>
      <c r="AO1386" s="28"/>
      <c r="AP1386" s="28"/>
      <c r="AQ1386" s="28"/>
      <c r="AR1386" s="28"/>
      <c r="AS1386" s="28"/>
      <c r="AT1386" s="28"/>
      <c r="AU1386" s="28"/>
      <c r="AV1386" s="28"/>
      <c r="AW1386" s="28"/>
      <c r="AX1386" s="28"/>
      <c r="AY1386" s="28"/>
      <c r="AZ1386" s="28"/>
      <c r="BA1386" s="28"/>
      <c r="BB1386" s="28"/>
      <c r="BC1386" s="28"/>
      <c r="BD1386" s="28"/>
      <c r="BE1386" s="28"/>
    </row>
    <row r="1387" spans="1:57" s="23" customFormat="1" ht="14.2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8"/>
      <c r="Q1387" s="38"/>
      <c r="R1387" s="28"/>
      <c r="S1387" s="28"/>
      <c r="T1387" s="28"/>
      <c r="U1387" s="28"/>
      <c r="V1387" s="28"/>
      <c r="W1387" s="28"/>
      <c r="X1387" s="28"/>
      <c r="Y1387" s="28"/>
      <c r="Z1387" s="28"/>
      <c r="AA1387" s="28"/>
      <c r="AB1387" s="28"/>
      <c r="AC1387" s="28"/>
      <c r="AD1387" s="28"/>
      <c r="AE1387" s="28"/>
      <c r="AF1387" s="28"/>
      <c r="AG1387" s="28"/>
      <c r="AH1387" s="28"/>
      <c r="AI1387" s="28"/>
      <c r="AJ1387" s="28"/>
      <c r="AK1387" s="28"/>
      <c r="AL1387" s="28"/>
      <c r="AM1387" s="28"/>
      <c r="AN1387" s="28"/>
      <c r="AO1387" s="28"/>
      <c r="AP1387" s="28"/>
      <c r="AQ1387" s="28"/>
      <c r="AR1387" s="28"/>
      <c r="AS1387" s="28"/>
      <c r="AT1387" s="28"/>
      <c r="AU1387" s="28"/>
      <c r="AV1387" s="28"/>
      <c r="AW1387" s="28"/>
      <c r="AX1387" s="28"/>
      <c r="AY1387" s="28"/>
      <c r="AZ1387" s="28"/>
      <c r="BA1387" s="28"/>
      <c r="BB1387" s="28"/>
      <c r="BC1387" s="28"/>
      <c r="BD1387" s="28"/>
      <c r="BE1387" s="28"/>
    </row>
    <row r="1388" spans="1:57" s="23" customFormat="1" ht="14.2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8"/>
      <c r="Q1388" s="38"/>
      <c r="R1388" s="28"/>
      <c r="S1388" s="28"/>
      <c r="T1388" s="28"/>
      <c r="U1388" s="28"/>
      <c r="V1388" s="28"/>
      <c r="W1388" s="28"/>
      <c r="X1388" s="28"/>
      <c r="Y1388" s="28"/>
      <c r="Z1388" s="28"/>
      <c r="AA1388" s="28"/>
      <c r="AB1388" s="28"/>
      <c r="AC1388" s="28"/>
      <c r="AD1388" s="28"/>
      <c r="AE1388" s="28"/>
      <c r="AF1388" s="28"/>
      <c r="AG1388" s="28"/>
      <c r="AH1388" s="28"/>
      <c r="AI1388" s="28"/>
      <c r="AJ1388" s="28"/>
      <c r="AK1388" s="28"/>
      <c r="AL1388" s="28"/>
      <c r="AM1388" s="28"/>
      <c r="AN1388" s="28"/>
      <c r="AO1388" s="28"/>
      <c r="AP1388" s="28"/>
      <c r="AQ1388" s="28"/>
      <c r="AR1388" s="28"/>
      <c r="AS1388" s="28"/>
      <c r="AT1388" s="28"/>
      <c r="AU1388" s="28"/>
      <c r="AV1388" s="28"/>
      <c r="AW1388" s="28"/>
      <c r="AX1388" s="28"/>
      <c r="AY1388" s="28"/>
      <c r="AZ1388" s="28"/>
      <c r="BA1388" s="28"/>
      <c r="BB1388" s="28"/>
      <c r="BC1388" s="28"/>
      <c r="BD1388" s="28"/>
      <c r="BE1388" s="28"/>
    </row>
    <row r="1389" spans="1:57" s="23" customFormat="1" ht="14.2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28"/>
      <c r="Q1389" s="38"/>
      <c r="R1389" s="28"/>
      <c r="S1389" s="28"/>
      <c r="T1389" s="28"/>
      <c r="U1389" s="28"/>
      <c r="V1389" s="28"/>
      <c r="W1389" s="28"/>
      <c r="X1389" s="28"/>
      <c r="Y1389" s="28"/>
      <c r="Z1389" s="28"/>
      <c r="AA1389" s="28"/>
      <c r="AB1389" s="28"/>
      <c r="AC1389" s="28"/>
      <c r="AD1389" s="28"/>
      <c r="AE1389" s="28"/>
      <c r="AF1389" s="28"/>
      <c r="AG1389" s="28"/>
      <c r="AH1389" s="28"/>
      <c r="AI1389" s="28"/>
      <c r="AJ1389" s="28"/>
      <c r="AK1389" s="28"/>
      <c r="AL1389" s="28"/>
      <c r="AM1389" s="28"/>
      <c r="AN1389" s="28"/>
      <c r="AO1389" s="28"/>
      <c r="AP1389" s="28"/>
      <c r="AQ1389" s="28"/>
      <c r="AR1389" s="28"/>
      <c r="AS1389" s="28"/>
      <c r="AT1389" s="28"/>
      <c r="AU1389" s="28"/>
      <c r="AV1389" s="28"/>
      <c r="AW1389" s="28"/>
      <c r="AX1389" s="28"/>
      <c r="AY1389" s="28"/>
      <c r="AZ1389" s="28"/>
      <c r="BA1389" s="28"/>
      <c r="BB1389" s="28"/>
      <c r="BC1389" s="28"/>
      <c r="BD1389" s="28"/>
      <c r="BE1389" s="28"/>
    </row>
    <row r="1390" spans="1:57" s="23" customFormat="1" ht="14.2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8"/>
      <c r="Q1390" s="38"/>
      <c r="R1390" s="28"/>
      <c r="S1390" s="28"/>
      <c r="T1390" s="28"/>
      <c r="U1390" s="28"/>
      <c r="V1390" s="28"/>
      <c r="W1390" s="28"/>
      <c r="X1390" s="28"/>
      <c r="Y1390" s="28"/>
      <c r="Z1390" s="28"/>
      <c r="AA1390" s="28"/>
      <c r="AB1390" s="28"/>
      <c r="AC1390" s="28"/>
      <c r="AD1390" s="28"/>
      <c r="AE1390" s="28"/>
      <c r="AF1390" s="28"/>
      <c r="AG1390" s="28"/>
      <c r="AH1390" s="28"/>
      <c r="AI1390" s="28"/>
      <c r="AJ1390" s="28"/>
      <c r="AK1390" s="28"/>
      <c r="AL1390" s="28"/>
      <c r="AM1390" s="28"/>
      <c r="AN1390" s="28"/>
      <c r="AO1390" s="28"/>
      <c r="AP1390" s="28"/>
      <c r="AQ1390" s="28"/>
      <c r="AR1390" s="28"/>
      <c r="AS1390" s="28"/>
      <c r="AT1390" s="28"/>
      <c r="AU1390" s="28"/>
      <c r="AV1390" s="28"/>
      <c r="AW1390" s="28"/>
      <c r="AX1390" s="28"/>
      <c r="AY1390" s="28"/>
      <c r="AZ1390" s="28"/>
      <c r="BA1390" s="28"/>
      <c r="BB1390" s="28"/>
      <c r="BC1390" s="28"/>
      <c r="BD1390" s="28"/>
      <c r="BE1390" s="28"/>
    </row>
    <row r="1391" spans="1:57" s="23" customFormat="1" ht="14.2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8"/>
      <c r="Q1391" s="38"/>
      <c r="R1391" s="28"/>
      <c r="S1391" s="28"/>
      <c r="T1391" s="28"/>
      <c r="U1391" s="28"/>
      <c r="V1391" s="28"/>
      <c r="W1391" s="28"/>
      <c r="X1391" s="28"/>
      <c r="Y1391" s="28"/>
      <c r="Z1391" s="28"/>
      <c r="AA1391" s="28"/>
      <c r="AB1391" s="28"/>
      <c r="AC1391" s="28"/>
      <c r="AD1391" s="28"/>
      <c r="AE1391" s="28"/>
      <c r="AF1391" s="28"/>
      <c r="AG1391" s="28"/>
      <c r="AH1391" s="28"/>
      <c r="AI1391" s="28"/>
      <c r="AJ1391" s="28"/>
      <c r="AK1391" s="28"/>
      <c r="AL1391" s="28"/>
      <c r="AM1391" s="28"/>
      <c r="AN1391" s="28"/>
      <c r="AO1391" s="28"/>
      <c r="AP1391" s="28"/>
      <c r="AQ1391" s="28"/>
      <c r="AR1391" s="28"/>
      <c r="AS1391" s="28"/>
      <c r="AT1391" s="28"/>
      <c r="AU1391" s="28"/>
      <c r="AV1391" s="28"/>
      <c r="AW1391" s="28"/>
      <c r="AX1391" s="28"/>
      <c r="AY1391" s="28"/>
      <c r="AZ1391" s="28"/>
      <c r="BA1391" s="28"/>
      <c r="BB1391" s="28"/>
      <c r="BC1391" s="28"/>
      <c r="BD1391" s="28"/>
      <c r="BE1391" s="28"/>
    </row>
    <row r="1392" spans="1:57" s="23" customFormat="1" ht="14.2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8"/>
      <c r="Q1392" s="38"/>
      <c r="R1392" s="28"/>
      <c r="S1392" s="28"/>
      <c r="T1392" s="28"/>
      <c r="U1392" s="28"/>
      <c r="V1392" s="28"/>
      <c r="W1392" s="28"/>
      <c r="X1392" s="28"/>
      <c r="Y1392" s="28"/>
      <c r="Z1392" s="28"/>
      <c r="AA1392" s="28"/>
      <c r="AB1392" s="28"/>
      <c r="AC1392" s="28"/>
      <c r="AD1392" s="28"/>
      <c r="AE1392" s="28"/>
      <c r="AF1392" s="28"/>
      <c r="AG1392" s="28"/>
      <c r="AH1392" s="28"/>
      <c r="AI1392" s="28"/>
      <c r="AJ1392" s="28"/>
      <c r="AK1392" s="28"/>
      <c r="AL1392" s="28"/>
      <c r="AM1392" s="28"/>
      <c r="AN1392" s="28"/>
      <c r="AO1392" s="28"/>
      <c r="AP1392" s="28"/>
      <c r="AQ1392" s="28"/>
      <c r="AR1392" s="28"/>
      <c r="AS1392" s="28"/>
      <c r="AT1392" s="28"/>
      <c r="AU1392" s="28"/>
      <c r="AV1392" s="28"/>
      <c r="AW1392" s="28"/>
      <c r="AX1392" s="28"/>
      <c r="AY1392" s="28"/>
      <c r="AZ1392" s="28"/>
      <c r="BA1392" s="28"/>
      <c r="BB1392" s="28"/>
      <c r="BC1392" s="28"/>
      <c r="BD1392" s="28"/>
      <c r="BE1392" s="28"/>
    </row>
    <row r="1393" spans="1:57" s="23" customFormat="1" ht="14.2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8"/>
      <c r="Q1393" s="38"/>
      <c r="R1393" s="28"/>
      <c r="S1393" s="28"/>
      <c r="T1393" s="28"/>
      <c r="U1393" s="28"/>
      <c r="V1393" s="28"/>
      <c r="W1393" s="28"/>
      <c r="X1393" s="28"/>
      <c r="Y1393" s="28"/>
      <c r="Z1393" s="28"/>
      <c r="AA1393" s="28"/>
      <c r="AB1393" s="28"/>
      <c r="AC1393" s="28"/>
      <c r="AD1393" s="28"/>
      <c r="AE1393" s="28"/>
      <c r="AF1393" s="28"/>
      <c r="AG1393" s="28"/>
      <c r="AH1393" s="28"/>
      <c r="AI1393" s="28"/>
      <c r="AJ1393" s="28"/>
      <c r="AK1393" s="28"/>
      <c r="AL1393" s="28"/>
      <c r="AM1393" s="28"/>
      <c r="AN1393" s="28"/>
      <c r="AO1393" s="28"/>
      <c r="AP1393" s="28"/>
      <c r="AQ1393" s="28"/>
      <c r="AR1393" s="28"/>
      <c r="AS1393" s="28"/>
      <c r="AT1393" s="28"/>
      <c r="AU1393" s="28"/>
      <c r="AV1393" s="28"/>
      <c r="AW1393" s="28"/>
      <c r="AX1393" s="28"/>
      <c r="AY1393" s="28"/>
      <c r="AZ1393" s="28"/>
      <c r="BA1393" s="28"/>
      <c r="BB1393" s="28"/>
      <c r="BC1393" s="28"/>
      <c r="BD1393" s="28"/>
      <c r="BE1393" s="28"/>
    </row>
    <row r="1394" spans="1:57" s="23" customFormat="1" ht="14.2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8"/>
      <c r="Q1394" s="38"/>
      <c r="R1394" s="28"/>
      <c r="S1394" s="28"/>
      <c r="T1394" s="28"/>
      <c r="U1394" s="28"/>
      <c r="V1394" s="28"/>
      <c r="W1394" s="28"/>
      <c r="X1394" s="28"/>
      <c r="Y1394" s="28"/>
      <c r="Z1394" s="28"/>
      <c r="AA1394" s="28"/>
      <c r="AB1394" s="28"/>
      <c r="AC1394" s="28"/>
      <c r="AD1394" s="28"/>
      <c r="AE1394" s="28"/>
      <c r="AF1394" s="28"/>
      <c r="AG1394" s="28"/>
      <c r="AH1394" s="28"/>
      <c r="AI1394" s="28"/>
      <c r="AJ1394" s="28"/>
      <c r="AK1394" s="28"/>
      <c r="AL1394" s="28"/>
      <c r="AM1394" s="28"/>
      <c r="AN1394" s="28"/>
      <c r="AO1394" s="28"/>
      <c r="AP1394" s="28"/>
      <c r="AQ1394" s="28"/>
      <c r="AR1394" s="28"/>
      <c r="AS1394" s="28"/>
      <c r="AT1394" s="28"/>
      <c r="AU1394" s="28"/>
      <c r="AV1394" s="28"/>
      <c r="AW1394" s="28"/>
      <c r="AX1394" s="28"/>
      <c r="AY1394" s="28"/>
      <c r="AZ1394" s="28"/>
      <c r="BA1394" s="28"/>
      <c r="BB1394" s="28"/>
      <c r="BC1394" s="28"/>
      <c r="BD1394" s="28"/>
      <c r="BE1394" s="28"/>
    </row>
    <row r="1395" spans="1:57" s="23" customFormat="1" ht="14.2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8"/>
      <c r="Q1395" s="38"/>
      <c r="R1395" s="28"/>
      <c r="S1395" s="28"/>
      <c r="T1395" s="28"/>
      <c r="U1395" s="28"/>
      <c r="V1395" s="28"/>
      <c r="W1395" s="28"/>
      <c r="X1395" s="28"/>
      <c r="Y1395" s="28"/>
      <c r="Z1395" s="28"/>
      <c r="AA1395" s="28"/>
      <c r="AB1395" s="28"/>
      <c r="AC1395" s="28"/>
      <c r="AD1395" s="28"/>
      <c r="AE1395" s="28"/>
      <c r="AF1395" s="28"/>
      <c r="AG1395" s="28"/>
      <c r="AH1395" s="28"/>
      <c r="AI1395" s="28"/>
      <c r="AJ1395" s="28"/>
      <c r="AK1395" s="28"/>
      <c r="AL1395" s="28"/>
      <c r="AM1395" s="28"/>
      <c r="AN1395" s="28"/>
      <c r="AO1395" s="28"/>
      <c r="AP1395" s="28"/>
      <c r="AQ1395" s="28"/>
      <c r="AR1395" s="28"/>
      <c r="AS1395" s="28"/>
      <c r="AT1395" s="28"/>
      <c r="AU1395" s="28"/>
      <c r="AV1395" s="28"/>
      <c r="AW1395" s="28"/>
      <c r="AX1395" s="28"/>
      <c r="AY1395" s="28"/>
      <c r="AZ1395" s="28"/>
      <c r="BA1395" s="28"/>
      <c r="BB1395" s="28"/>
      <c r="BC1395" s="28"/>
      <c r="BD1395" s="28"/>
      <c r="BE1395" s="28"/>
    </row>
    <row r="1396" spans="1:57" s="23" customFormat="1" ht="14.2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28"/>
      <c r="Q1396" s="38"/>
      <c r="R1396" s="28"/>
      <c r="S1396" s="28"/>
      <c r="T1396" s="28"/>
      <c r="U1396" s="28"/>
      <c r="V1396" s="28"/>
      <c r="W1396" s="28"/>
      <c r="X1396" s="28"/>
      <c r="Y1396" s="28"/>
      <c r="Z1396" s="28"/>
      <c r="AA1396" s="28"/>
      <c r="AB1396" s="28"/>
      <c r="AC1396" s="28"/>
      <c r="AD1396" s="28"/>
      <c r="AE1396" s="28"/>
      <c r="AF1396" s="28"/>
      <c r="AG1396" s="28"/>
      <c r="AH1396" s="28"/>
      <c r="AI1396" s="28"/>
      <c r="AJ1396" s="28"/>
      <c r="AK1396" s="28"/>
      <c r="AL1396" s="28"/>
      <c r="AM1396" s="28"/>
      <c r="AN1396" s="28"/>
      <c r="AO1396" s="28"/>
      <c r="AP1396" s="28"/>
      <c r="AQ1396" s="28"/>
      <c r="AR1396" s="28"/>
      <c r="AS1396" s="28"/>
      <c r="AT1396" s="28"/>
      <c r="AU1396" s="28"/>
      <c r="AV1396" s="28"/>
      <c r="AW1396" s="28"/>
      <c r="AX1396" s="28"/>
      <c r="AY1396" s="28"/>
      <c r="AZ1396" s="28"/>
      <c r="BA1396" s="28"/>
      <c r="BB1396" s="28"/>
      <c r="BC1396" s="28"/>
      <c r="BD1396" s="28"/>
      <c r="BE1396" s="28"/>
    </row>
    <row r="1397" spans="1:57" s="23" customFormat="1" ht="14.2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28"/>
      <c r="Q1397" s="38"/>
      <c r="R1397" s="28"/>
      <c r="S1397" s="28"/>
      <c r="T1397" s="28"/>
      <c r="U1397" s="28"/>
      <c r="V1397" s="28"/>
      <c r="W1397" s="28"/>
      <c r="X1397" s="28"/>
      <c r="Y1397" s="28"/>
      <c r="Z1397" s="28"/>
      <c r="AA1397" s="28"/>
      <c r="AB1397" s="28"/>
      <c r="AC1397" s="28"/>
      <c r="AD1397" s="28"/>
      <c r="AE1397" s="28"/>
      <c r="AF1397" s="28"/>
      <c r="AG1397" s="28"/>
      <c r="AH1397" s="28"/>
      <c r="AI1397" s="28"/>
      <c r="AJ1397" s="28"/>
      <c r="AK1397" s="28"/>
      <c r="AL1397" s="28"/>
      <c r="AM1397" s="28"/>
      <c r="AN1397" s="28"/>
      <c r="AO1397" s="28"/>
      <c r="AP1397" s="28"/>
      <c r="AQ1397" s="28"/>
      <c r="AR1397" s="28"/>
      <c r="AS1397" s="28"/>
      <c r="AT1397" s="28"/>
      <c r="AU1397" s="28"/>
      <c r="AV1397" s="28"/>
      <c r="AW1397" s="28"/>
      <c r="AX1397" s="28"/>
      <c r="AY1397" s="28"/>
      <c r="AZ1397" s="28"/>
      <c r="BA1397" s="28"/>
      <c r="BB1397" s="28"/>
      <c r="BC1397" s="28"/>
      <c r="BD1397" s="28"/>
      <c r="BE1397" s="28"/>
    </row>
    <row r="1398" spans="1:57" s="23" customFormat="1" ht="14.2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28"/>
      <c r="Q1398" s="38"/>
      <c r="R1398" s="28"/>
      <c r="S1398" s="28"/>
      <c r="T1398" s="28"/>
      <c r="U1398" s="28"/>
      <c r="V1398" s="28"/>
      <c r="W1398" s="28"/>
      <c r="X1398" s="28"/>
      <c r="Y1398" s="28"/>
      <c r="Z1398" s="28"/>
      <c r="AA1398" s="28"/>
      <c r="AB1398" s="28"/>
      <c r="AC1398" s="28"/>
      <c r="AD1398" s="28"/>
      <c r="AE1398" s="28"/>
      <c r="AF1398" s="28"/>
      <c r="AG1398" s="28"/>
      <c r="AH1398" s="28"/>
      <c r="AI1398" s="28"/>
      <c r="AJ1398" s="28"/>
      <c r="AK1398" s="28"/>
      <c r="AL1398" s="28"/>
      <c r="AM1398" s="28"/>
      <c r="AN1398" s="28"/>
      <c r="AO1398" s="28"/>
      <c r="AP1398" s="28"/>
      <c r="AQ1398" s="28"/>
      <c r="AR1398" s="28"/>
      <c r="AS1398" s="28"/>
      <c r="AT1398" s="28"/>
      <c r="AU1398" s="28"/>
      <c r="AV1398" s="28"/>
      <c r="AW1398" s="28"/>
      <c r="AX1398" s="28"/>
      <c r="AY1398" s="28"/>
      <c r="AZ1398" s="28"/>
      <c r="BA1398" s="28"/>
      <c r="BB1398" s="28"/>
      <c r="BC1398" s="28"/>
      <c r="BD1398" s="28"/>
      <c r="BE1398" s="28"/>
    </row>
    <row r="1399" spans="1:57" s="23" customFormat="1" ht="14.2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28"/>
      <c r="Q1399" s="38"/>
      <c r="R1399" s="28"/>
      <c r="S1399" s="28"/>
      <c r="T1399" s="28"/>
      <c r="U1399" s="28"/>
      <c r="V1399" s="28"/>
      <c r="W1399" s="28"/>
      <c r="X1399" s="28"/>
      <c r="Y1399" s="28"/>
      <c r="Z1399" s="28"/>
      <c r="AA1399" s="28"/>
      <c r="AB1399" s="28"/>
      <c r="AC1399" s="28"/>
      <c r="AD1399" s="28"/>
      <c r="AE1399" s="28"/>
      <c r="AF1399" s="28"/>
      <c r="AG1399" s="28"/>
      <c r="AH1399" s="28"/>
      <c r="AI1399" s="28"/>
      <c r="AJ1399" s="28"/>
      <c r="AK1399" s="28"/>
      <c r="AL1399" s="28"/>
      <c r="AM1399" s="28"/>
      <c r="AN1399" s="28"/>
      <c r="AO1399" s="28"/>
      <c r="AP1399" s="28"/>
      <c r="AQ1399" s="28"/>
      <c r="AR1399" s="28"/>
      <c r="AS1399" s="28"/>
      <c r="AT1399" s="28"/>
      <c r="AU1399" s="28"/>
      <c r="AV1399" s="28"/>
      <c r="AW1399" s="28"/>
      <c r="AX1399" s="28"/>
      <c r="AY1399" s="28"/>
      <c r="AZ1399" s="28"/>
      <c r="BA1399" s="28"/>
      <c r="BB1399" s="28"/>
      <c r="BC1399" s="28"/>
      <c r="BD1399" s="28"/>
      <c r="BE1399" s="28"/>
    </row>
    <row r="1400" spans="1:57" s="23" customFormat="1" ht="14.2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28"/>
      <c r="Q1400" s="38"/>
      <c r="R1400" s="28"/>
      <c r="S1400" s="28"/>
      <c r="T1400" s="28"/>
      <c r="U1400" s="28"/>
      <c r="V1400" s="28"/>
      <c r="W1400" s="28"/>
      <c r="X1400" s="28"/>
      <c r="Y1400" s="28"/>
      <c r="Z1400" s="28"/>
      <c r="AA1400" s="28"/>
      <c r="AB1400" s="28"/>
      <c r="AC1400" s="28"/>
      <c r="AD1400" s="28"/>
      <c r="AE1400" s="28"/>
      <c r="AF1400" s="28"/>
      <c r="AG1400" s="28"/>
      <c r="AH1400" s="28"/>
      <c r="AI1400" s="28"/>
      <c r="AJ1400" s="28"/>
      <c r="AK1400" s="28"/>
      <c r="AL1400" s="28"/>
      <c r="AM1400" s="28"/>
      <c r="AN1400" s="28"/>
      <c r="AO1400" s="28"/>
      <c r="AP1400" s="28"/>
      <c r="AQ1400" s="28"/>
      <c r="AR1400" s="28"/>
      <c r="AS1400" s="28"/>
      <c r="AT1400" s="28"/>
      <c r="AU1400" s="28"/>
      <c r="AV1400" s="28"/>
      <c r="AW1400" s="28"/>
      <c r="AX1400" s="28"/>
      <c r="AY1400" s="28"/>
      <c r="AZ1400" s="28"/>
      <c r="BA1400" s="28"/>
      <c r="BB1400" s="28"/>
      <c r="BC1400" s="28"/>
      <c r="BD1400" s="28"/>
      <c r="BE1400" s="28"/>
    </row>
    <row r="1401" spans="1:57" s="23" customFormat="1" ht="14.2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28"/>
      <c r="Q1401" s="38"/>
      <c r="R1401" s="28"/>
      <c r="S1401" s="28"/>
      <c r="T1401" s="28"/>
      <c r="U1401" s="28"/>
      <c r="V1401" s="28"/>
      <c r="W1401" s="28"/>
      <c r="X1401" s="28"/>
      <c r="Y1401" s="28"/>
      <c r="Z1401" s="28"/>
      <c r="AA1401" s="28"/>
      <c r="AB1401" s="28"/>
      <c r="AC1401" s="28"/>
      <c r="AD1401" s="28"/>
      <c r="AE1401" s="28"/>
      <c r="AF1401" s="28"/>
      <c r="AG1401" s="28"/>
      <c r="AH1401" s="28"/>
      <c r="AI1401" s="28"/>
      <c r="AJ1401" s="28"/>
      <c r="AK1401" s="28"/>
      <c r="AL1401" s="28"/>
      <c r="AM1401" s="28"/>
      <c r="AN1401" s="28"/>
      <c r="AO1401" s="28"/>
      <c r="AP1401" s="28"/>
      <c r="AQ1401" s="28"/>
      <c r="AR1401" s="28"/>
      <c r="AS1401" s="28"/>
      <c r="AT1401" s="28"/>
      <c r="AU1401" s="28"/>
      <c r="AV1401" s="28"/>
      <c r="AW1401" s="28"/>
      <c r="AX1401" s="28"/>
      <c r="AY1401" s="28"/>
      <c r="AZ1401" s="28"/>
      <c r="BA1401" s="28"/>
      <c r="BB1401" s="28"/>
      <c r="BC1401" s="28"/>
      <c r="BD1401" s="28"/>
      <c r="BE1401" s="28"/>
    </row>
    <row r="1402" spans="1:57" s="23" customFormat="1" ht="14.2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28"/>
      <c r="Q1402" s="38"/>
      <c r="R1402" s="28"/>
      <c r="S1402" s="28"/>
      <c r="T1402" s="28"/>
      <c r="U1402" s="28"/>
      <c r="V1402" s="28"/>
      <c r="W1402" s="28"/>
      <c r="X1402" s="28"/>
      <c r="Y1402" s="28"/>
      <c r="Z1402" s="28"/>
      <c r="AA1402" s="28"/>
      <c r="AB1402" s="28"/>
      <c r="AC1402" s="28"/>
      <c r="AD1402" s="28"/>
      <c r="AE1402" s="28"/>
      <c r="AF1402" s="28"/>
      <c r="AG1402" s="28"/>
      <c r="AH1402" s="28"/>
      <c r="AI1402" s="28"/>
      <c r="AJ1402" s="28"/>
      <c r="AK1402" s="28"/>
      <c r="AL1402" s="28"/>
      <c r="AM1402" s="28"/>
      <c r="AN1402" s="28"/>
      <c r="AO1402" s="28"/>
      <c r="AP1402" s="28"/>
      <c r="AQ1402" s="28"/>
      <c r="AR1402" s="28"/>
      <c r="AS1402" s="28"/>
      <c r="AT1402" s="28"/>
      <c r="AU1402" s="28"/>
      <c r="AV1402" s="28"/>
      <c r="AW1402" s="28"/>
      <c r="AX1402" s="28"/>
      <c r="AY1402" s="28"/>
      <c r="AZ1402" s="28"/>
      <c r="BA1402" s="28"/>
      <c r="BB1402" s="28"/>
      <c r="BC1402" s="28"/>
      <c r="BD1402" s="28"/>
      <c r="BE1402" s="28"/>
    </row>
    <row r="1403" spans="1:57" s="23" customFormat="1" ht="14.2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28"/>
      <c r="Q1403" s="38"/>
      <c r="R1403" s="28"/>
      <c r="S1403" s="28"/>
      <c r="T1403" s="28"/>
      <c r="U1403" s="28"/>
      <c r="V1403" s="28"/>
      <c r="W1403" s="28"/>
      <c r="X1403" s="28"/>
      <c r="Y1403" s="28"/>
      <c r="Z1403" s="28"/>
      <c r="AA1403" s="28"/>
      <c r="AB1403" s="28"/>
      <c r="AC1403" s="28"/>
      <c r="AD1403" s="28"/>
      <c r="AE1403" s="28"/>
      <c r="AF1403" s="28"/>
      <c r="AG1403" s="28"/>
      <c r="AH1403" s="28"/>
      <c r="AI1403" s="28"/>
      <c r="AJ1403" s="28"/>
      <c r="AK1403" s="28"/>
      <c r="AL1403" s="28"/>
      <c r="AM1403" s="28"/>
      <c r="AN1403" s="28"/>
      <c r="AO1403" s="28"/>
      <c r="AP1403" s="28"/>
      <c r="AQ1403" s="28"/>
      <c r="AR1403" s="28"/>
      <c r="AS1403" s="28"/>
      <c r="AT1403" s="28"/>
      <c r="AU1403" s="28"/>
      <c r="AV1403" s="28"/>
      <c r="AW1403" s="28"/>
      <c r="AX1403" s="28"/>
      <c r="AY1403" s="28"/>
      <c r="AZ1403" s="28"/>
      <c r="BA1403" s="28"/>
      <c r="BB1403" s="28"/>
      <c r="BC1403" s="28"/>
      <c r="BD1403" s="28"/>
      <c r="BE1403" s="28"/>
    </row>
    <row r="1404" spans="1:57" s="23" customFormat="1" ht="14.2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28"/>
      <c r="Q1404" s="38"/>
      <c r="R1404" s="28"/>
      <c r="S1404" s="28"/>
      <c r="T1404" s="28"/>
      <c r="U1404" s="28"/>
      <c r="V1404" s="28"/>
      <c r="W1404" s="28"/>
      <c r="X1404" s="28"/>
      <c r="Y1404" s="28"/>
      <c r="Z1404" s="28"/>
      <c r="AA1404" s="28"/>
      <c r="AB1404" s="28"/>
      <c r="AC1404" s="28"/>
      <c r="AD1404" s="28"/>
      <c r="AE1404" s="28"/>
      <c r="AF1404" s="28"/>
      <c r="AG1404" s="28"/>
      <c r="AH1404" s="28"/>
      <c r="AI1404" s="28"/>
      <c r="AJ1404" s="28"/>
      <c r="AK1404" s="28"/>
      <c r="AL1404" s="28"/>
      <c r="AM1404" s="28"/>
      <c r="AN1404" s="28"/>
      <c r="AO1404" s="28"/>
      <c r="AP1404" s="28"/>
      <c r="AQ1404" s="28"/>
      <c r="AR1404" s="28"/>
      <c r="AS1404" s="28"/>
      <c r="AT1404" s="28"/>
      <c r="AU1404" s="28"/>
      <c r="AV1404" s="28"/>
      <c r="AW1404" s="28"/>
      <c r="AX1404" s="28"/>
      <c r="AY1404" s="28"/>
      <c r="AZ1404" s="28"/>
      <c r="BA1404" s="28"/>
      <c r="BB1404" s="28"/>
      <c r="BC1404" s="28"/>
      <c r="BD1404" s="28"/>
      <c r="BE1404" s="28"/>
    </row>
    <row r="1405" spans="1:57" s="23" customFormat="1" ht="14.2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28"/>
      <c r="Q1405" s="38"/>
      <c r="R1405" s="28"/>
      <c r="S1405" s="28"/>
      <c r="T1405" s="28"/>
      <c r="U1405" s="28"/>
      <c r="V1405" s="28"/>
      <c r="W1405" s="28"/>
      <c r="X1405" s="28"/>
      <c r="Y1405" s="28"/>
      <c r="Z1405" s="28"/>
      <c r="AA1405" s="28"/>
      <c r="AB1405" s="28"/>
      <c r="AC1405" s="28"/>
      <c r="AD1405" s="28"/>
      <c r="AE1405" s="28"/>
      <c r="AF1405" s="28"/>
      <c r="AG1405" s="28"/>
      <c r="AH1405" s="28"/>
      <c r="AI1405" s="28"/>
      <c r="AJ1405" s="28"/>
      <c r="AK1405" s="28"/>
      <c r="AL1405" s="28"/>
      <c r="AM1405" s="28"/>
      <c r="AN1405" s="28"/>
      <c r="AO1405" s="28"/>
      <c r="AP1405" s="28"/>
      <c r="AQ1405" s="28"/>
      <c r="AR1405" s="28"/>
      <c r="AS1405" s="28"/>
      <c r="AT1405" s="28"/>
      <c r="AU1405" s="28"/>
      <c r="AV1405" s="28"/>
      <c r="AW1405" s="28"/>
      <c r="AX1405" s="28"/>
      <c r="AY1405" s="28"/>
      <c r="AZ1405" s="28"/>
      <c r="BA1405" s="28"/>
      <c r="BB1405" s="28"/>
      <c r="BC1405" s="28"/>
      <c r="BD1405" s="28"/>
      <c r="BE1405" s="28"/>
    </row>
    <row r="1406" spans="1:57" s="23" customFormat="1" ht="14.2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28"/>
      <c r="Q1406" s="38"/>
      <c r="R1406" s="28"/>
      <c r="S1406" s="28"/>
      <c r="T1406" s="28"/>
      <c r="U1406" s="28"/>
      <c r="V1406" s="28"/>
      <c r="W1406" s="28"/>
      <c r="X1406" s="28"/>
      <c r="Y1406" s="28"/>
      <c r="Z1406" s="28"/>
      <c r="AA1406" s="28"/>
      <c r="AB1406" s="28"/>
      <c r="AC1406" s="28"/>
      <c r="AD1406" s="28"/>
      <c r="AE1406" s="28"/>
      <c r="AF1406" s="28"/>
      <c r="AG1406" s="28"/>
      <c r="AH1406" s="28"/>
      <c r="AI1406" s="28"/>
      <c r="AJ1406" s="28"/>
      <c r="AK1406" s="28"/>
      <c r="AL1406" s="28"/>
      <c r="AM1406" s="28"/>
      <c r="AN1406" s="28"/>
      <c r="AO1406" s="28"/>
      <c r="AP1406" s="28"/>
      <c r="AQ1406" s="28"/>
      <c r="AR1406" s="28"/>
      <c r="AS1406" s="28"/>
      <c r="AT1406" s="28"/>
      <c r="AU1406" s="28"/>
      <c r="AV1406" s="28"/>
      <c r="AW1406" s="28"/>
      <c r="AX1406" s="28"/>
      <c r="AY1406" s="28"/>
      <c r="AZ1406" s="28"/>
      <c r="BA1406" s="28"/>
      <c r="BB1406" s="28"/>
      <c r="BC1406" s="28"/>
      <c r="BD1406" s="28"/>
      <c r="BE1406" s="28"/>
    </row>
    <row r="1407" spans="1:57" s="23" customFormat="1" ht="14.2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28"/>
      <c r="Q1407" s="38"/>
      <c r="R1407" s="28"/>
      <c r="S1407" s="28"/>
      <c r="T1407" s="28"/>
      <c r="U1407" s="28"/>
      <c r="V1407" s="28"/>
      <c r="W1407" s="28"/>
      <c r="X1407" s="28"/>
      <c r="Y1407" s="28"/>
      <c r="Z1407" s="28"/>
      <c r="AA1407" s="28"/>
      <c r="AB1407" s="28"/>
      <c r="AC1407" s="28"/>
      <c r="AD1407" s="28"/>
      <c r="AE1407" s="28"/>
      <c r="AF1407" s="28"/>
      <c r="AG1407" s="28"/>
      <c r="AH1407" s="28"/>
      <c r="AI1407" s="28"/>
      <c r="AJ1407" s="28"/>
      <c r="AK1407" s="28"/>
      <c r="AL1407" s="28"/>
      <c r="AM1407" s="28"/>
      <c r="AN1407" s="28"/>
      <c r="AO1407" s="28"/>
      <c r="AP1407" s="28"/>
      <c r="AQ1407" s="28"/>
      <c r="AR1407" s="28"/>
      <c r="AS1407" s="28"/>
      <c r="AT1407" s="28"/>
      <c r="AU1407" s="28"/>
      <c r="AV1407" s="28"/>
      <c r="AW1407" s="28"/>
      <c r="AX1407" s="28"/>
      <c r="AY1407" s="28"/>
      <c r="AZ1407" s="28"/>
      <c r="BA1407" s="28"/>
      <c r="BB1407" s="28"/>
      <c r="BC1407" s="28"/>
      <c r="BD1407" s="28"/>
      <c r="BE1407" s="28"/>
    </row>
    <row r="1408" spans="1:57" s="23" customFormat="1" ht="14.2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28"/>
      <c r="Q1408" s="38"/>
      <c r="R1408" s="28"/>
      <c r="S1408" s="28"/>
      <c r="T1408" s="28"/>
      <c r="U1408" s="28"/>
      <c r="V1408" s="28"/>
      <c r="W1408" s="28"/>
      <c r="X1408" s="28"/>
      <c r="Y1408" s="28"/>
      <c r="Z1408" s="28"/>
      <c r="AA1408" s="28"/>
      <c r="AB1408" s="28"/>
      <c r="AC1408" s="28"/>
      <c r="AD1408" s="28"/>
      <c r="AE1408" s="28"/>
      <c r="AF1408" s="28"/>
      <c r="AG1408" s="28"/>
      <c r="AH1408" s="28"/>
      <c r="AI1408" s="28"/>
      <c r="AJ1408" s="28"/>
      <c r="AK1408" s="28"/>
      <c r="AL1408" s="28"/>
      <c r="AM1408" s="28"/>
      <c r="AN1408" s="28"/>
      <c r="AO1408" s="28"/>
      <c r="AP1408" s="28"/>
      <c r="AQ1408" s="28"/>
      <c r="AR1408" s="28"/>
      <c r="AS1408" s="28"/>
      <c r="AT1408" s="28"/>
      <c r="AU1408" s="28"/>
      <c r="AV1408" s="28"/>
      <c r="AW1408" s="28"/>
      <c r="AX1408" s="28"/>
      <c r="AY1408" s="28"/>
      <c r="AZ1408" s="28"/>
      <c r="BA1408" s="28"/>
      <c r="BB1408" s="28"/>
      <c r="BC1408" s="28"/>
      <c r="BD1408" s="28"/>
      <c r="BE1408" s="28"/>
    </row>
    <row r="1409" spans="1:57" s="23" customFormat="1" ht="14.2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28"/>
      <c r="Q1409" s="38"/>
      <c r="R1409" s="28"/>
      <c r="S1409" s="28"/>
      <c r="T1409" s="28"/>
      <c r="U1409" s="28"/>
      <c r="V1409" s="28"/>
      <c r="W1409" s="28"/>
      <c r="X1409" s="28"/>
      <c r="Y1409" s="28"/>
      <c r="Z1409" s="28"/>
      <c r="AA1409" s="28"/>
      <c r="AB1409" s="28"/>
      <c r="AC1409" s="28"/>
      <c r="AD1409" s="28"/>
      <c r="AE1409" s="28"/>
      <c r="AF1409" s="28"/>
      <c r="AG1409" s="28"/>
      <c r="AH1409" s="28"/>
      <c r="AI1409" s="28"/>
      <c r="AJ1409" s="28"/>
      <c r="AK1409" s="28"/>
      <c r="AL1409" s="28"/>
      <c r="AM1409" s="28"/>
      <c r="AN1409" s="28"/>
      <c r="AO1409" s="28"/>
      <c r="AP1409" s="28"/>
      <c r="AQ1409" s="28"/>
      <c r="AR1409" s="28"/>
      <c r="AS1409" s="28"/>
      <c r="AT1409" s="28"/>
      <c r="AU1409" s="28"/>
      <c r="AV1409" s="28"/>
      <c r="AW1409" s="28"/>
      <c r="AX1409" s="28"/>
      <c r="AY1409" s="28"/>
      <c r="AZ1409" s="28"/>
      <c r="BA1409" s="28"/>
      <c r="BB1409" s="28"/>
      <c r="BC1409" s="28"/>
      <c r="BD1409" s="28"/>
      <c r="BE1409" s="28"/>
    </row>
    <row r="1410" spans="1:57" s="23" customFormat="1" ht="14.2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28"/>
      <c r="Q1410" s="38"/>
      <c r="R1410" s="28"/>
      <c r="S1410" s="28"/>
      <c r="T1410" s="28"/>
      <c r="U1410" s="28"/>
      <c r="V1410" s="28"/>
      <c r="W1410" s="28"/>
      <c r="X1410" s="28"/>
      <c r="Y1410" s="28"/>
      <c r="Z1410" s="28"/>
      <c r="AA1410" s="28"/>
      <c r="AB1410" s="28"/>
      <c r="AC1410" s="28"/>
      <c r="AD1410" s="28"/>
      <c r="AE1410" s="28"/>
      <c r="AF1410" s="28"/>
      <c r="AG1410" s="28"/>
      <c r="AH1410" s="28"/>
      <c r="AI1410" s="28"/>
      <c r="AJ1410" s="28"/>
      <c r="AK1410" s="28"/>
      <c r="AL1410" s="28"/>
      <c r="AM1410" s="28"/>
      <c r="AN1410" s="28"/>
      <c r="AO1410" s="28"/>
      <c r="AP1410" s="28"/>
      <c r="AQ1410" s="28"/>
      <c r="AR1410" s="28"/>
      <c r="AS1410" s="28"/>
      <c r="AT1410" s="28"/>
      <c r="AU1410" s="28"/>
      <c r="AV1410" s="28"/>
      <c r="AW1410" s="28"/>
      <c r="AX1410" s="28"/>
      <c r="AY1410" s="28"/>
      <c r="AZ1410" s="28"/>
      <c r="BA1410" s="28"/>
      <c r="BB1410" s="28"/>
      <c r="BC1410" s="28"/>
      <c r="BD1410" s="28"/>
      <c r="BE1410" s="28"/>
    </row>
    <row r="1411" spans="1:57" s="23" customFormat="1" ht="14.2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28"/>
      <c r="Q1411" s="38"/>
      <c r="R1411" s="28"/>
      <c r="S1411" s="28"/>
      <c r="T1411" s="28"/>
      <c r="U1411" s="28"/>
      <c r="V1411" s="28"/>
      <c r="W1411" s="28"/>
      <c r="X1411" s="28"/>
      <c r="Y1411" s="28"/>
      <c r="Z1411" s="28"/>
      <c r="AA1411" s="28"/>
      <c r="AB1411" s="28"/>
      <c r="AC1411" s="28"/>
      <c r="AD1411" s="28"/>
      <c r="AE1411" s="28"/>
      <c r="AF1411" s="28"/>
      <c r="AG1411" s="28"/>
      <c r="AH1411" s="28"/>
      <c r="AI1411" s="28"/>
      <c r="AJ1411" s="28"/>
      <c r="AK1411" s="28"/>
      <c r="AL1411" s="28"/>
      <c r="AM1411" s="28"/>
      <c r="AN1411" s="28"/>
      <c r="AO1411" s="28"/>
      <c r="AP1411" s="28"/>
      <c r="AQ1411" s="28"/>
      <c r="AR1411" s="28"/>
      <c r="AS1411" s="28"/>
      <c r="AT1411" s="28"/>
      <c r="AU1411" s="28"/>
      <c r="AV1411" s="28"/>
      <c r="AW1411" s="28"/>
      <c r="AX1411" s="28"/>
      <c r="AY1411" s="28"/>
      <c r="AZ1411" s="28"/>
      <c r="BA1411" s="28"/>
      <c r="BB1411" s="28"/>
      <c r="BC1411" s="28"/>
      <c r="BD1411" s="28"/>
      <c r="BE1411" s="28"/>
    </row>
    <row r="1412" spans="1:57" s="23" customFormat="1" ht="14.2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28"/>
      <c r="Q1412" s="38"/>
      <c r="R1412" s="28"/>
      <c r="S1412" s="28"/>
      <c r="T1412" s="28"/>
      <c r="U1412" s="28"/>
      <c r="V1412" s="28"/>
      <c r="W1412" s="28"/>
      <c r="X1412" s="28"/>
      <c r="Y1412" s="28"/>
      <c r="Z1412" s="28"/>
      <c r="AA1412" s="28"/>
      <c r="AB1412" s="28"/>
      <c r="AC1412" s="28"/>
      <c r="AD1412" s="28"/>
      <c r="AE1412" s="28"/>
      <c r="AF1412" s="28"/>
      <c r="AG1412" s="28"/>
      <c r="AH1412" s="28"/>
      <c r="AI1412" s="28"/>
      <c r="AJ1412" s="28"/>
      <c r="AK1412" s="28"/>
      <c r="AL1412" s="28"/>
      <c r="AM1412" s="28"/>
      <c r="AN1412" s="28"/>
      <c r="AO1412" s="28"/>
      <c r="AP1412" s="28"/>
      <c r="AQ1412" s="28"/>
      <c r="AR1412" s="28"/>
      <c r="AS1412" s="28"/>
      <c r="AT1412" s="28"/>
      <c r="AU1412" s="28"/>
      <c r="AV1412" s="28"/>
      <c r="AW1412" s="28"/>
      <c r="AX1412" s="28"/>
      <c r="AY1412" s="28"/>
      <c r="AZ1412" s="28"/>
      <c r="BA1412" s="28"/>
      <c r="BB1412" s="28"/>
      <c r="BC1412" s="28"/>
      <c r="BD1412" s="28"/>
      <c r="BE1412" s="28"/>
    </row>
    <row r="1413" spans="1:57" s="23" customFormat="1" ht="14.2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28"/>
      <c r="Q1413" s="38"/>
      <c r="R1413" s="28"/>
      <c r="S1413" s="28"/>
      <c r="T1413" s="28"/>
      <c r="U1413" s="28"/>
      <c r="V1413" s="28"/>
      <c r="W1413" s="28"/>
      <c r="X1413" s="28"/>
      <c r="Y1413" s="28"/>
      <c r="Z1413" s="28"/>
      <c r="AA1413" s="28"/>
      <c r="AB1413" s="28"/>
      <c r="AC1413" s="28"/>
      <c r="AD1413" s="28"/>
      <c r="AE1413" s="28"/>
      <c r="AF1413" s="28"/>
      <c r="AG1413" s="28"/>
      <c r="AH1413" s="28"/>
      <c r="AI1413" s="28"/>
      <c r="AJ1413" s="28"/>
      <c r="AK1413" s="28"/>
      <c r="AL1413" s="28"/>
      <c r="AM1413" s="28"/>
      <c r="AN1413" s="28"/>
      <c r="AO1413" s="28"/>
      <c r="AP1413" s="28"/>
      <c r="AQ1413" s="28"/>
      <c r="AR1413" s="28"/>
      <c r="AS1413" s="28"/>
      <c r="AT1413" s="28"/>
      <c r="AU1413" s="28"/>
      <c r="AV1413" s="28"/>
      <c r="AW1413" s="28"/>
      <c r="AX1413" s="28"/>
      <c r="AY1413" s="28"/>
      <c r="AZ1413" s="28"/>
      <c r="BA1413" s="28"/>
      <c r="BB1413" s="28"/>
      <c r="BC1413" s="28"/>
      <c r="BD1413" s="28"/>
      <c r="BE1413" s="28"/>
    </row>
    <row r="1414" spans="1:57" s="23" customFormat="1" ht="14.2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28"/>
      <c r="Q1414" s="38"/>
      <c r="R1414" s="28"/>
      <c r="S1414" s="28"/>
      <c r="T1414" s="28"/>
      <c r="U1414" s="28"/>
      <c r="V1414" s="28"/>
      <c r="W1414" s="28"/>
      <c r="X1414" s="28"/>
      <c r="Y1414" s="28"/>
      <c r="Z1414" s="28"/>
      <c r="AA1414" s="28"/>
      <c r="AB1414" s="28"/>
      <c r="AC1414" s="28"/>
      <c r="AD1414" s="28"/>
      <c r="AE1414" s="28"/>
      <c r="AF1414" s="28"/>
      <c r="AG1414" s="28"/>
      <c r="AH1414" s="28"/>
      <c r="AI1414" s="28"/>
      <c r="AJ1414" s="28"/>
      <c r="AK1414" s="28"/>
      <c r="AL1414" s="28"/>
      <c r="AM1414" s="28"/>
      <c r="AN1414" s="28"/>
      <c r="AO1414" s="28"/>
      <c r="AP1414" s="28"/>
      <c r="AQ1414" s="28"/>
      <c r="AR1414" s="28"/>
      <c r="AS1414" s="28"/>
      <c r="AT1414" s="28"/>
      <c r="AU1414" s="28"/>
      <c r="AV1414" s="28"/>
      <c r="AW1414" s="28"/>
      <c r="AX1414" s="28"/>
      <c r="AY1414" s="28"/>
      <c r="AZ1414" s="28"/>
      <c r="BA1414" s="28"/>
      <c r="BB1414" s="28"/>
      <c r="BC1414" s="28"/>
      <c r="BD1414" s="28"/>
      <c r="BE1414" s="28"/>
    </row>
    <row r="1415" spans="1:57" s="23" customFormat="1" ht="14.2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28"/>
      <c r="Q1415" s="38"/>
      <c r="R1415" s="28"/>
      <c r="S1415" s="28"/>
      <c r="T1415" s="28"/>
      <c r="U1415" s="28"/>
      <c r="V1415" s="28"/>
      <c r="W1415" s="28"/>
      <c r="X1415" s="28"/>
      <c r="Y1415" s="28"/>
      <c r="Z1415" s="28"/>
      <c r="AA1415" s="28"/>
      <c r="AB1415" s="28"/>
      <c r="AC1415" s="28"/>
      <c r="AD1415" s="28"/>
      <c r="AE1415" s="28"/>
      <c r="AF1415" s="28"/>
      <c r="AG1415" s="28"/>
      <c r="AH1415" s="28"/>
      <c r="AI1415" s="28"/>
      <c r="AJ1415" s="28"/>
      <c r="AK1415" s="28"/>
      <c r="AL1415" s="28"/>
      <c r="AM1415" s="28"/>
      <c r="AN1415" s="28"/>
      <c r="AO1415" s="28"/>
      <c r="AP1415" s="28"/>
      <c r="AQ1415" s="28"/>
      <c r="AR1415" s="28"/>
      <c r="AS1415" s="28"/>
      <c r="AT1415" s="28"/>
      <c r="AU1415" s="28"/>
      <c r="AV1415" s="28"/>
      <c r="AW1415" s="28"/>
      <c r="AX1415" s="28"/>
      <c r="AY1415" s="28"/>
      <c r="AZ1415" s="28"/>
      <c r="BA1415" s="28"/>
      <c r="BB1415" s="28"/>
      <c r="BC1415" s="28"/>
      <c r="BD1415" s="28"/>
      <c r="BE1415" s="28"/>
    </row>
    <row r="1416" spans="1:57" s="23" customFormat="1" ht="14.2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8"/>
      <c r="Q1416" s="38"/>
      <c r="R1416" s="28"/>
      <c r="S1416" s="28"/>
      <c r="T1416" s="28"/>
      <c r="U1416" s="28"/>
      <c r="V1416" s="28"/>
      <c r="W1416" s="28"/>
      <c r="X1416" s="28"/>
      <c r="Y1416" s="28"/>
      <c r="Z1416" s="28"/>
      <c r="AA1416" s="28"/>
      <c r="AB1416" s="28"/>
      <c r="AC1416" s="28"/>
      <c r="AD1416" s="28"/>
      <c r="AE1416" s="28"/>
      <c r="AF1416" s="28"/>
      <c r="AG1416" s="28"/>
      <c r="AH1416" s="28"/>
      <c r="AI1416" s="28"/>
      <c r="AJ1416" s="28"/>
      <c r="AK1416" s="28"/>
      <c r="AL1416" s="28"/>
      <c r="AM1416" s="28"/>
      <c r="AN1416" s="28"/>
      <c r="AO1416" s="28"/>
      <c r="AP1416" s="28"/>
      <c r="AQ1416" s="28"/>
      <c r="AR1416" s="28"/>
      <c r="AS1416" s="28"/>
      <c r="AT1416" s="28"/>
      <c r="AU1416" s="28"/>
      <c r="AV1416" s="28"/>
      <c r="AW1416" s="28"/>
      <c r="AX1416" s="28"/>
      <c r="AY1416" s="28"/>
      <c r="AZ1416" s="28"/>
      <c r="BA1416" s="28"/>
      <c r="BB1416" s="28"/>
      <c r="BC1416" s="28"/>
      <c r="BD1416" s="28"/>
      <c r="BE1416" s="28"/>
    </row>
    <row r="1417" spans="1:57" s="23" customFormat="1" ht="14.2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8"/>
      <c r="Q1417" s="38"/>
      <c r="R1417" s="28"/>
      <c r="S1417" s="28"/>
      <c r="T1417" s="28"/>
      <c r="U1417" s="28"/>
      <c r="V1417" s="28"/>
      <c r="W1417" s="28"/>
      <c r="X1417" s="28"/>
      <c r="Y1417" s="28"/>
      <c r="Z1417" s="28"/>
      <c r="AA1417" s="28"/>
      <c r="AB1417" s="28"/>
      <c r="AC1417" s="28"/>
      <c r="AD1417" s="28"/>
      <c r="AE1417" s="28"/>
      <c r="AF1417" s="28"/>
      <c r="AG1417" s="28"/>
      <c r="AH1417" s="28"/>
      <c r="AI1417" s="28"/>
      <c r="AJ1417" s="28"/>
      <c r="AK1417" s="28"/>
      <c r="AL1417" s="28"/>
      <c r="AM1417" s="28"/>
      <c r="AN1417" s="28"/>
      <c r="AO1417" s="28"/>
      <c r="AP1417" s="28"/>
      <c r="AQ1417" s="28"/>
      <c r="AR1417" s="28"/>
      <c r="AS1417" s="28"/>
      <c r="AT1417" s="28"/>
      <c r="AU1417" s="28"/>
      <c r="AV1417" s="28"/>
      <c r="AW1417" s="28"/>
      <c r="AX1417" s="28"/>
      <c r="AY1417" s="28"/>
      <c r="AZ1417" s="28"/>
      <c r="BA1417" s="28"/>
      <c r="BB1417" s="28"/>
      <c r="BC1417" s="28"/>
      <c r="BD1417" s="28"/>
      <c r="BE1417" s="28"/>
    </row>
    <row r="1418" spans="1:57" s="23" customFormat="1" ht="14.2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8"/>
      <c r="Q1418" s="38"/>
      <c r="R1418" s="28"/>
      <c r="S1418" s="28"/>
      <c r="T1418" s="28"/>
      <c r="U1418" s="28"/>
      <c r="V1418" s="28"/>
      <c r="W1418" s="28"/>
      <c r="X1418" s="28"/>
      <c r="Y1418" s="28"/>
      <c r="Z1418" s="28"/>
      <c r="AA1418" s="28"/>
      <c r="AB1418" s="28"/>
      <c r="AC1418" s="28"/>
      <c r="AD1418" s="28"/>
      <c r="AE1418" s="28"/>
      <c r="AF1418" s="28"/>
      <c r="AG1418" s="28"/>
      <c r="AH1418" s="28"/>
      <c r="AI1418" s="28"/>
      <c r="AJ1418" s="28"/>
      <c r="AK1418" s="28"/>
      <c r="AL1418" s="28"/>
      <c r="AM1418" s="28"/>
      <c r="AN1418" s="28"/>
      <c r="AO1418" s="28"/>
      <c r="AP1418" s="28"/>
      <c r="AQ1418" s="28"/>
      <c r="AR1418" s="28"/>
      <c r="AS1418" s="28"/>
      <c r="AT1418" s="28"/>
      <c r="AU1418" s="28"/>
      <c r="AV1418" s="28"/>
      <c r="AW1418" s="28"/>
      <c r="AX1418" s="28"/>
      <c r="AY1418" s="28"/>
      <c r="AZ1418" s="28"/>
      <c r="BA1418" s="28"/>
      <c r="BB1418" s="28"/>
      <c r="BC1418" s="28"/>
      <c r="BD1418" s="28"/>
      <c r="BE1418" s="28"/>
    </row>
    <row r="1419" spans="1:57" s="23" customFormat="1" ht="14.2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8"/>
      <c r="Q1419" s="38"/>
      <c r="R1419" s="28"/>
      <c r="S1419" s="28"/>
      <c r="T1419" s="28"/>
      <c r="U1419" s="28"/>
      <c r="V1419" s="28"/>
      <c r="W1419" s="28"/>
      <c r="X1419" s="28"/>
      <c r="Y1419" s="28"/>
      <c r="Z1419" s="28"/>
      <c r="AA1419" s="28"/>
      <c r="AB1419" s="28"/>
      <c r="AC1419" s="28"/>
      <c r="AD1419" s="28"/>
      <c r="AE1419" s="28"/>
      <c r="AF1419" s="28"/>
      <c r="AG1419" s="28"/>
      <c r="AH1419" s="28"/>
      <c r="AI1419" s="28"/>
      <c r="AJ1419" s="28"/>
      <c r="AK1419" s="28"/>
      <c r="AL1419" s="28"/>
      <c r="AM1419" s="28"/>
      <c r="AN1419" s="28"/>
      <c r="AO1419" s="28"/>
      <c r="AP1419" s="28"/>
      <c r="AQ1419" s="28"/>
      <c r="AR1419" s="28"/>
      <c r="AS1419" s="28"/>
      <c r="AT1419" s="28"/>
      <c r="AU1419" s="28"/>
      <c r="AV1419" s="28"/>
      <c r="AW1419" s="28"/>
      <c r="AX1419" s="28"/>
      <c r="AY1419" s="28"/>
      <c r="AZ1419" s="28"/>
      <c r="BA1419" s="28"/>
      <c r="BB1419" s="28"/>
      <c r="BC1419" s="28"/>
      <c r="BD1419" s="28"/>
      <c r="BE1419" s="28"/>
    </row>
    <row r="1420" spans="1:57" s="23" customFormat="1" ht="14.2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8"/>
      <c r="Q1420" s="38"/>
      <c r="R1420" s="28"/>
      <c r="S1420" s="28"/>
      <c r="T1420" s="28"/>
      <c r="U1420" s="28"/>
      <c r="V1420" s="28"/>
      <c r="W1420" s="28"/>
      <c r="X1420" s="28"/>
      <c r="Y1420" s="28"/>
      <c r="Z1420" s="28"/>
      <c r="AA1420" s="28"/>
      <c r="AB1420" s="28"/>
      <c r="AC1420" s="28"/>
      <c r="AD1420" s="28"/>
      <c r="AE1420" s="28"/>
      <c r="AF1420" s="28"/>
      <c r="AG1420" s="28"/>
      <c r="AH1420" s="28"/>
      <c r="AI1420" s="28"/>
      <c r="AJ1420" s="28"/>
      <c r="AK1420" s="28"/>
      <c r="AL1420" s="28"/>
      <c r="AM1420" s="28"/>
      <c r="AN1420" s="28"/>
      <c r="AO1420" s="28"/>
      <c r="AP1420" s="28"/>
      <c r="AQ1420" s="28"/>
      <c r="AR1420" s="28"/>
      <c r="AS1420" s="28"/>
      <c r="AT1420" s="28"/>
      <c r="AU1420" s="28"/>
      <c r="AV1420" s="28"/>
      <c r="AW1420" s="28"/>
      <c r="AX1420" s="28"/>
      <c r="AY1420" s="28"/>
      <c r="AZ1420" s="28"/>
      <c r="BA1420" s="28"/>
      <c r="BB1420" s="28"/>
      <c r="BC1420" s="28"/>
      <c r="BD1420" s="28"/>
      <c r="BE1420" s="28"/>
    </row>
    <row r="1421" spans="1:57" s="23" customFormat="1" ht="14.2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8"/>
      <c r="Q1421" s="38"/>
      <c r="R1421" s="28"/>
      <c r="S1421" s="28"/>
      <c r="T1421" s="28"/>
      <c r="U1421" s="28"/>
      <c r="V1421" s="28"/>
      <c r="W1421" s="28"/>
      <c r="X1421" s="28"/>
      <c r="Y1421" s="28"/>
      <c r="Z1421" s="28"/>
      <c r="AA1421" s="28"/>
      <c r="AB1421" s="28"/>
      <c r="AC1421" s="28"/>
      <c r="AD1421" s="28"/>
      <c r="AE1421" s="28"/>
      <c r="AF1421" s="28"/>
      <c r="AG1421" s="28"/>
      <c r="AH1421" s="28"/>
      <c r="AI1421" s="28"/>
      <c r="AJ1421" s="28"/>
      <c r="AK1421" s="28"/>
      <c r="AL1421" s="28"/>
      <c r="AM1421" s="28"/>
      <c r="AN1421" s="28"/>
      <c r="AO1421" s="28"/>
      <c r="AP1421" s="28"/>
      <c r="AQ1421" s="28"/>
      <c r="AR1421" s="28"/>
      <c r="AS1421" s="28"/>
      <c r="AT1421" s="28"/>
      <c r="AU1421" s="28"/>
      <c r="AV1421" s="28"/>
      <c r="AW1421" s="28"/>
      <c r="AX1421" s="28"/>
      <c r="AY1421" s="28"/>
      <c r="AZ1421" s="28"/>
      <c r="BA1421" s="28"/>
      <c r="BB1421" s="28"/>
      <c r="BC1421" s="28"/>
      <c r="BD1421" s="28"/>
      <c r="BE1421" s="28"/>
    </row>
    <row r="1422" spans="1:57" s="23" customFormat="1" ht="14.2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8"/>
      <c r="Q1422" s="38"/>
      <c r="R1422" s="28"/>
      <c r="S1422" s="28"/>
      <c r="T1422" s="28"/>
      <c r="U1422" s="28"/>
      <c r="V1422" s="28"/>
      <c r="W1422" s="28"/>
      <c r="X1422" s="28"/>
      <c r="Y1422" s="28"/>
      <c r="Z1422" s="28"/>
      <c r="AA1422" s="28"/>
      <c r="AB1422" s="28"/>
      <c r="AC1422" s="28"/>
      <c r="AD1422" s="28"/>
      <c r="AE1422" s="28"/>
      <c r="AF1422" s="28"/>
      <c r="AG1422" s="28"/>
      <c r="AH1422" s="28"/>
      <c r="AI1422" s="28"/>
      <c r="AJ1422" s="28"/>
      <c r="AK1422" s="28"/>
      <c r="AL1422" s="28"/>
      <c r="AM1422" s="28"/>
      <c r="AN1422" s="28"/>
      <c r="AO1422" s="28"/>
      <c r="AP1422" s="28"/>
      <c r="AQ1422" s="28"/>
      <c r="AR1422" s="28"/>
      <c r="AS1422" s="28"/>
      <c r="AT1422" s="28"/>
      <c r="AU1422" s="28"/>
      <c r="AV1422" s="28"/>
      <c r="AW1422" s="28"/>
      <c r="AX1422" s="28"/>
      <c r="AY1422" s="28"/>
      <c r="AZ1422" s="28"/>
      <c r="BA1422" s="28"/>
      <c r="BB1422" s="28"/>
      <c r="BC1422" s="28"/>
      <c r="BD1422" s="28"/>
      <c r="BE1422" s="28"/>
    </row>
  </sheetData>
  <sheetProtection password="9DDB" sheet="1"/>
  <mergeCells count="41">
    <mergeCell ref="J1:L1"/>
    <mergeCell ref="B5:C5"/>
    <mergeCell ref="K2:M2"/>
    <mergeCell ref="E2:J2"/>
    <mergeCell ref="D2:D3"/>
    <mergeCell ref="N2:P2"/>
    <mergeCell ref="B19:C19"/>
    <mergeCell ref="B10:C10"/>
    <mergeCell ref="B18:C18"/>
    <mergeCell ref="A2:C3"/>
    <mergeCell ref="B14:C14"/>
    <mergeCell ref="A13:A15"/>
    <mergeCell ref="A36:C37"/>
    <mergeCell ref="A4:C4"/>
    <mergeCell ref="B7:B9"/>
    <mergeCell ref="A5:A9"/>
    <mergeCell ref="A10:A11"/>
    <mergeCell ref="B6:C6"/>
    <mergeCell ref="B17:C17"/>
    <mergeCell ref="B35:C35"/>
    <mergeCell ref="B15:C15"/>
    <mergeCell ref="A12:C12"/>
    <mergeCell ref="B34:C34"/>
    <mergeCell ref="B20:C20"/>
    <mergeCell ref="A16:A23"/>
    <mergeCell ref="B16:C16"/>
    <mergeCell ref="B21:C21"/>
    <mergeCell ref="B22:C22"/>
    <mergeCell ref="B23:C23"/>
    <mergeCell ref="B30:C30"/>
    <mergeCell ref="B33:C33"/>
    <mergeCell ref="T10:T11"/>
    <mergeCell ref="T28:T29"/>
    <mergeCell ref="B32:C32"/>
    <mergeCell ref="B25:B27"/>
    <mergeCell ref="B13:C13"/>
    <mergeCell ref="B31:C31"/>
    <mergeCell ref="A24:C24"/>
    <mergeCell ref="B11:C11"/>
    <mergeCell ref="A25:A35"/>
    <mergeCell ref="B28:B29"/>
  </mergeCells>
  <dataValidations count="18">
    <dataValidation type="whole" operator="greaterThanOrEqual" allowBlank="1" showErrorMessage="1" promptTitle="Nhập số liệu!" prompt="Chỉ nhập giá trị là số nguyên." errorTitle="Lỗi nhập liệu!" error="Hãy kiểm tra: Số GV phải là số nguyên dương.&#10;Hãy nhập lại!" sqref="E37:M37 E16:M23">
      <formula1>0</formula1>
    </dataValidation>
    <dataValidation type="whole" operator="lessThanOrEqual" allowBlank="1" showInputMessage="1" showErrorMessage="1" sqref="N38">
      <formula1>$D38</formula1>
    </dataValidation>
    <dataValidation type="whole" operator="greaterThanOrEqual" allowBlank="1" showErrorMessage="1" promptTitle="Nhập số liệu!" prompt="Chỉ nhập giá trị là số nguyên." errorTitle="Lỗi nhập liệu!" error="Hãy kiểm tra: Số nhân viên phải là số nguyên dương.&#10;Hãy nhập lại!" sqref="E25:M35">
      <formula1>0</formula1>
    </dataValidation>
    <dataValidation type="list" allowBlank="1" showInputMessage="1" showErrorMessage="1" sqref="M1:P1">
      <formula1>#REF!</formula1>
    </dataValidation>
    <dataValidation type="whole" allowBlank="1" showErrorMessage="1" promptTitle="Nhập số liệu!" prompt="Chỉ nhập giá trị là số nguyên." errorTitle="Lỗi nhập liệu!" error="Hãy kiểm tra: Số hiệu trưởng không thể lớn hơn 1.&#10;Hãy nhập lại." sqref="E5:J5">
      <formula1>0</formula1>
      <formula2>1</formula2>
    </dataValidation>
    <dataValidation type="whole" allowBlank="1" showErrorMessage="1" promptTitle="Nhập số liệu!" prompt="Chỉ nhập giá trị là số nguyên." errorTitle="Lỗi nhập liệu!" error="Hãy kiểm tra: Số PHT không thể lớn hơn 3." sqref="E10:M10">
      <formula1>0</formula1>
      <formula2>3</formula2>
    </dataValidation>
    <dataValidation type="whole" allowBlank="1" showErrorMessage="1" promptTitle="Nhập số liệu!" prompt="Chỉ nhập giá trị là số nguyên." errorTitle="Lỗi nhập liệu!" error="Hãy kiểm tra: Số TPT đội không thể lớn hơn 1.&#10;Hãy nhập lại." sqref="E11:M11">
      <formula1>0</formula1>
      <formula2>1</formula2>
    </dataValidation>
    <dataValidation type="whole" operator="lessThanOrEqual" showInputMessage="1" showErrorMessage="1" errorTitle="Lối nhập liệu:" error="Hãy kiểm tra:&#10;- Số nữ phải là số nguyên dương.&#10;- Số nữ không thể lớn hơn tổng số.&#10;Hãy nhập lại!" sqref="N25:N37 N13:N23 N5 N7:N11">
      <formula1>$D25</formula1>
    </dataValidation>
    <dataValidation type="whole" operator="lessThanOrEqual" showInputMessage="1" showErrorMessage="1" errorTitle="Lỗi nhập liệu:" error="Hãy kiểm tra:&#10;- Số dân tộc phải là số nguyên dương.&#10;- Số dân tộc không thể lớn hơn tổng số.&#10;Hãy nhập lại!" sqref="O25:O37 O13:O23 O5 O7:O11">
      <formula1>D25</formula1>
    </dataValidation>
    <dataValidation type="whole" operator="lessThanOrEqual" showInputMessage="1" showErrorMessage="1" error="Hãy kiểm tra:&#10;- Số nữ dân tộc phải là số nguyên dương.&#10;- Số nữ dân tộc không thể lớn hơn số nữ hoặc số dân tộc.&#10;Hãy nhập lại!" sqref="P25:P37 P13:P23 P5 P7:P11">
      <formula1>MIN(N25:O25)</formula1>
    </dataValidation>
    <dataValidation type="whole" operator="lessThanOrEqual" showErrorMessage="1" promptTitle="Nhập số liệu!" prompt="Chỉ nhập giá trị là số nguyên." errorTitle="Lỗi nhập liệu!" error="Hãy kiểm tra: Số hiệu trưởng không thể lớn hơn 1.&#10;Hãy nhập lại." sqref="K5:M5">
      <formula1>$D5</formula1>
    </dataValidation>
    <dataValidation type="whole" allowBlank="1" showErrorMessage="1" promptTitle="Nhập số liệu!" prompt="Chỉ nhập giá trị là số nguyên." errorTitle="Lỗi nhập liệu!" error="Hãy kiểm tra: Số PHT không thể lớn hơn 3." sqref="E6:P6">
      <formula1>0</formula1>
      <formula2>5</formula2>
    </dataValidation>
    <dataValidation type="whole" allowBlank="1" showErrorMessage="1" promptTitle="Nhập số liệu!" prompt="Chỉ nhập giá trị là số nguyên." errorTitle="Lỗi nhập liệu!" error="Hãy kiểm tra: Số GV phải là số nguyên dương.&#10;Hãy nhập lại!" sqref="E15:M15">
      <formula1>0</formula1>
      <formula2>MIN(E13,E14)</formula2>
    </dataValidation>
    <dataValidation type="whole" allowBlank="1" showErrorMessage="1" promptTitle="Nhập số liệu!" prompt="Chỉ nhập giá trị là số nguyên." errorTitle="Lỗi nhập liệu!" error="Hãy kiểm tra: Số PHT không thể lớn hơn 3." sqref="E9:M9">
      <formula1>0</formula1>
      <formula2>MIN(E7,E8)</formula2>
    </dataValidation>
    <dataValidation type="whole" operator="lessThanOrEqual" allowBlank="1" showErrorMessage="1" promptTitle="Nhập số liệu!" prompt="Chỉ nhập giá trị là số nguyên." errorTitle="Lỗi nhập liệu!" error="Hãy kiểm tra: Số GV nữ phải nhỏ hơn hoặc bằng tổng số.&#10;Hãy nhập lại!" sqref="E13:M13">
      <formula1>E12</formula1>
    </dataValidation>
    <dataValidation type="whole" operator="lessThanOrEqual" allowBlank="1" showErrorMessage="1" promptTitle="Nhập số liệu!" prompt="Chỉ nhập giá trị là số nguyên." errorTitle="Lỗi nhập liệu!" error="Hãy kiểm tra: Số GV dân tộc phải  nhỏ hơn tổng số.&#10;Hãy nhập lại!" sqref="E14:M14">
      <formula1>E12</formula1>
    </dataValidation>
    <dataValidation type="whole" operator="lessThanOrEqual" allowBlank="1" showErrorMessage="1" promptTitle="Nhập số liệu!" prompt="Chỉ nhập giá trị là số nguyên." errorTitle="Lỗi nhập liệu!" error="Hãy kiểm tra: Phải nhỏ hơn hoặc bằng số PHT." sqref="E7:M7">
      <formula1>E6</formula1>
    </dataValidation>
    <dataValidation type="whole" operator="lessThanOrEqual" allowBlank="1" showErrorMessage="1" promptTitle="Nhập số liệu!" prompt="Chỉ nhập giá trị là số nguyên." errorTitle="Lỗi nhập liệu!" error="Hãy kiểm tra: Phải nhỏ hơn hoặc bằng số PHT." sqref="E8:M8">
      <formula1>E6</formula1>
    </dataValidation>
  </dataValidations>
  <printOptions horizontalCentered="1"/>
  <pageMargins left="0.15748031496063" right="0.15748031496063" top="0.46" bottom="0.21" header="0.17" footer="0.16"/>
  <pageSetup horizontalDpi="600" verticalDpi="600" orientation="landscape" paperSize="9" r:id="rId1"/>
  <rowBreaks count="1" manualBreakCount="1">
    <brk id="37" max="255" man="1"/>
  </rowBreaks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W125"/>
  <sheetViews>
    <sheetView showGridLines="0" showZero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1" sqref="H11"/>
    </sheetView>
  </sheetViews>
  <sheetFormatPr defaultColWidth="9.125" defaultRowHeight="14.25"/>
  <cols>
    <col min="1" max="1" width="3.25390625" style="23" customWidth="1"/>
    <col min="2" max="2" width="17.50390625" style="23" customWidth="1"/>
    <col min="3" max="4" width="7.375" style="23" customWidth="1"/>
    <col min="5" max="5" width="4.125" style="23" customWidth="1"/>
    <col min="6" max="6" width="7.125" style="23" customWidth="1"/>
    <col min="7" max="7" width="4.125" style="23" customWidth="1"/>
    <col min="8" max="8" width="7.125" style="23" customWidth="1"/>
    <col min="9" max="9" width="4.125" style="23" customWidth="1"/>
    <col min="10" max="10" width="7.125" style="23" customWidth="1"/>
    <col min="11" max="11" width="4.125" style="23" customWidth="1"/>
    <col min="12" max="12" width="7.125" style="23" customWidth="1"/>
    <col min="13" max="15" width="4.625" style="23" customWidth="1"/>
    <col min="16" max="16" width="4.125" style="23" customWidth="1"/>
    <col min="17" max="17" width="5.625" style="23" customWidth="1"/>
    <col min="18" max="18" width="4.125" style="23" customWidth="1"/>
    <col min="19" max="19" width="5.625" style="23" customWidth="1"/>
    <col min="20" max="20" width="4.125" style="23" customWidth="1"/>
    <col min="21" max="21" width="5.625" style="23" customWidth="1"/>
    <col min="22" max="22" width="4.125" style="23" customWidth="1"/>
    <col min="23" max="23" width="5.625" style="23" customWidth="1"/>
    <col min="24" max="24" width="4.125" style="23" customWidth="1"/>
    <col min="25" max="25" width="5.625" style="23" customWidth="1"/>
    <col min="26" max="26" width="4.125" style="23" customWidth="1"/>
    <col min="27" max="27" width="5.625" style="23" customWidth="1"/>
    <col min="28" max="28" width="6.25390625" style="23" customWidth="1"/>
    <col min="29" max="34" width="5.50390625" style="0" customWidth="1"/>
    <col min="35" max="35" width="5.50390625" style="22" customWidth="1"/>
    <col min="36" max="49" width="5.50390625" style="23" customWidth="1"/>
    <col min="50" max="16384" width="9.125" style="23" customWidth="1"/>
  </cols>
  <sheetData>
    <row r="1" spans="1:48" ht="18.75" customHeight="1">
      <c r="A1" s="113" t="s">
        <v>120</v>
      </c>
      <c r="B1" s="5"/>
      <c r="C1" s="5"/>
      <c r="D1" s="5"/>
      <c r="E1" s="5"/>
      <c r="F1" s="5"/>
      <c r="G1" s="5"/>
      <c r="H1" s="5"/>
      <c r="I1" s="5"/>
      <c r="J1" s="5"/>
      <c r="K1" s="5"/>
      <c r="L1" s="307">
        <f>IF(COUNT(AB5:AW35)=651,"","Còn lỗi. Kiểm tra lại!")</f>
      </c>
      <c r="M1" s="307"/>
      <c r="N1" s="307"/>
      <c r="O1" s="307"/>
      <c r="P1" s="307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I1" s="24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</row>
    <row r="2" spans="1:49" ht="17.25" customHeight="1">
      <c r="A2" s="298" t="s">
        <v>27</v>
      </c>
      <c r="B2" s="298" t="s">
        <v>28</v>
      </c>
      <c r="C2" s="298" t="s">
        <v>150</v>
      </c>
      <c r="D2" s="298" t="s">
        <v>257</v>
      </c>
      <c r="E2" s="306" t="s">
        <v>115</v>
      </c>
      <c r="F2" s="306"/>
      <c r="G2" s="306"/>
      <c r="H2" s="306"/>
      <c r="I2" s="306"/>
      <c r="J2" s="306"/>
      <c r="K2" s="306"/>
      <c r="L2" s="306"/>
      <c r="M2" s="298" t="s">
        <v>240</v>
      </c>
      <c r="N2" s="298"/>
      <c r="O2" s="298"/>
      <c r="P2" s="299" t="s">
        <v>232</v>
      </c>
      <c r="Q2" s="299"/>
      <c r="R2" s="299"/>
      <c r="S2" s="299"/>
      <c r="T2" s="299"/>
      <c r="U2" s="299"/>
      <c r="V2" s="299"/>
      <c r="W2" s="299"/>
      <c r="X2" s="299" t="s">
        <v>272</v>
      </c>
      <c r="Y2" s="299"/>
      <c r="Z2" s="299"/>
      <c r="AA2" s="299"/>
      <c r="AB2" s="300" t="s">
        <v>252</v>
      </c>
      <c r="AC2" s="296" t="s">
        <v>242</v>
      </c>
      <c r="AD2" s="296" t="s">
        <v>115</v>
      </c>
      <c r="AE2" s="296"/>
      <c r="AF2" s="296"/>
      <c r="AG2" s="296"/>
      <c r="AH2" s="296"/>
      <c r="AI2" s="296"/>
      <c r="AJ2" s="308" t="s">
        <v>240</v>
      </c>
      <c r="AK2" s="297" t="s">
        <v>232</v>
      </c>
      <c r="AL2" s="297"/>
      <c r="AM2" s="297"/>
      <c r="AN2" s="297"/>
      <c r="AO2" s="297"/>
      <c r="AP2" s="297"/>
      <c r="AQ2" s="297"/>
      <c r="AR2" s="297"/>
      <c r="AS2" s="297" t="s">
        <v>272</v>
      </c>
      <c r="AT2" s="297"/>
      <c r="AU2" s="297"/>
      <c r="AV2" s="297"/>
      <c r="AW2" s="303"/>
    </row>
    <row r="3" spans="1:49" ht="27.75" customHeight="1">
      <c r="A3" s="298"/>
      <c r="B3" s="298"/>
      <c r="C3" s="298"/>
      <c r="D3" s="298"/>
      <c r="E3" s="306" t="s">
        <v>200</v>
      </c>
      <c r="F3" s="306"/>
      <c r="G3" s="306" t="s">
        <v>199</v>
      </c>
      <c r="H3" s="306"/>
      <c r="I3" s="298" t="s">
        <v>201</v>
      </c>
      <c r="J3" s="298"/>
      <c r="K3" s="298" t="s">
        <v>69</v>
      </c>
      <c r="L3" s="298"/>
      <c r="M3" s="298"/>
      <c r="N3" s="298"/>
      <c r="O3" s="298"/>
      <c r="P3" s="298" t="s">
        <v>128</v>
      </c>
      <c r="Q3" s="298"/>
      <c r="R3" s="298" t="s">
        <v>129</v>
      </c>
      <c r="S3" s="298"/>
      <c r="T3" s="298" t="s">
        <v>130</v>
      </c>
      <c r="U3" s="298"/>
      <c r="V3" s="298" t="s">
        <v>122</v>
      </c>
      <c r="W3" s="298"/>
      <c r="X3" s="298" t="s">
        <v>273</v>
      </c>
      <c r="Y3" s="298"/>
      <c r="Z3" s="298" t="s">
        <v>274</v>
      </c>
      <c r="AA3" s="298"/>
      <c r="AB3" s="301"/>
      <c r="AC3" s="296"/>
      <c r="AD3" s="296" t="s">
        <v>200</v>
      </c>
      <c r="AE3" s="296"/>
      <c r="AF3" s="296" t="s">
        <v>199</v>
      </c>
      <c r="AG3" s="296"/>
      <c r="AH3" s="296" t="s">
        <v>201</v>
      </c>
      <c r="AI3" s="296"/>
      <c r="AJ3" s="308"/>
      <c r="AK3" s="296" t="s">
        <v>128</v>
      </c>
      <c r="AL3" s="296"/>
      <c r="AM3" s="296" t="s">
        <v>129</v>
      </c>
      <c r="AN3" s="296"/>
      <c r="AO3" s="296" t="s">
        <v>130</v>
      </c>
      <c r="AP3" s="296"/>
      <c r="AQ3" s="296" t="s">
        <v>122</v>
      </c>
      <c r="AR3" s="296"/>
      <c r="AS3" s="296" t="s">
        <v>273</v>
      </c>
      <c r="AT3" s="296"/>
      <c r="AU3" s="296" t="s">
        <v>274</v>
      </c>
      <c r="AV3" s="296"/>
      <c r="AW3" s="304"/>
    </row>
    <row r="4" spans="1:49" ht="80.25" customHeight="1">
      <c r="A4" s="298"/>
      <c r="B4" s="298"/>
      <c r="C4" s="298"/>
      <c r="D4" s="298"/>
      <c r="E4" s="112" t="s">
        <v>10</v>
      </c>
      <c r="F4" s="112" t="s">
        <v>205</v>
      </c>
      <c r="G4" s="112" t="s">
        <v>10</v>
      </c>
      <c r="H4" s="112" t="s">
        <v>205</v>
      </c>
      <c r="I4" s="112" t="s">
        <v>10</v>
      </c>
      <c r="J4" s="112" t="s">
        <v>205</v>
      </c>
      <c r="K4" s="112" t="s">
        <v>10</v>
      </c>
      <c r="L4" s="112" t="s">
        <v>205</v>
      </c>
      <c r="M4" s="111" t="s">
        <v>241</v>
      </c>
      <c r="N4" s="111" t="s">
        <v>238</v>
      </c>
      <c r="O4" s="111" t="s">
        <v>239</v>
      </c>
      <c r="P4" s="112" t="s">
        <v>6</v>
      </c>
      <c r="Q4" s="112" t="s">
        <v>205</v>
      </c>
      <c r="R4" s="112" t="s">
        <v>6</v>
      </c>
      <c r="S4" s="112" t="s">
        <v>205</v>
      </c>
      <c r="T4" s="112" t="s">
        <v>6</v>
      </c>
      <c r="U4" s="112" t="s">
        <v>205</v>
      </c>
      <c r="V4" s="112" t="s">
        <v>6</v>
      </c>
      <c r="W4" s="112" t="s">
        <v>205</v>
      </c>
      <c r="X4" s="112" t="s">
        <v>6</v>
      </c>
      <c r="Y4" s="112" t="s">
        <v>205</v>
      </c>
      <c r="Z4" s="112" t="s">
        <v>6</v>
      </c>
      <c r="AA4" s="112" t="s">
        <v>205</v>
      </c>
      <c r="AB4" s="302"/>
      <c r="AC4" s="296"/>
      <c r="AD4" s="162" t="s">
        <v>10</v>
      </c>
      <c r="AE4" s="162" t="s">
        <v>205</v>
      </c>
      <c r="AF4" s="162" t="s">
        <v>10</v>
      </c>
      <c r="AG4" s="162" t="s">
        <v>205</v>
      </c>
      <c r="AH4" s="162" t="s">
        <v>10</v>
      </c>
      <c r="AI4" s="162" t="s">
        <v>205</v>
      </c>
      <c r="AJ4" s="308"/>
      <c r="AK4" s="176" t="s">
        <v>6</v>
      </c>
      <c r="AL4" s="176" t="s">
        <v>205</v>
      </c>
      <c r="AM4" s="176" t="s">
        <v>6</v>
      </c>
      <c r="AN4" s="176" t="s">
        <v>205</v>
      </c>
      <c r="AO4" s="176" t="s">
        <v>6</v>
      </c>
      <c r="AP4" s="176" t="s">
        <v>205</v>
      </c>
      <c r="AQ4" s="176" t="s">
        <v>6</v>
      </c>
      <c r="AR4" s="176" t="s">
        <v>205</v>
      </c>
      <c r="AS4" s="176" t="s">
        <v>6</v>
      </c>
      <c r="AT4" s="176" t="s">
        <v>205</v>
      </c>
      <c r="AU4" s="176" t="s">
        <v>6</v>
      </c>
      <c r="AV4" s="176" t="s">
        <v>205</v>
      </c>
      <c r="AW4" s="305"/>
    </row>
    <row r="5" spans="1:49" ht="16.5" customHeight="1">
      <c r="A5" s="114"/>
      <c r="B5" s="79" t="s">
        <v>11</v>
      </c>
      <c r="C5" s="80">
        <f>SUM(C6:C35)</f>
        <v>5499</v>
      </c>
      <c r="D5" s="80">
        <f aca="true" t="shared" si="0" ref="D5:W5">SUM(D6:D35)</f>
        <v>3300</v>
      </c>
      <c r="E5" s="80">
        <f t="shared" si="0"/>
        <v>10</v>
      </c>
      <c r="F5" s="80">
        <f t="shared" si="0"/>
        <v>540</v>
      </c>
      <c r="G5" s="80">
        <f t="shared" si="0"/>
        <v>6</v>
      </c>
      <c r="H5" s="80">
        <f t="shared" si="0"/>
        <v>300</v>
      </c>
      <c r="I5" s="80">
        <f t="shared" si="0"/>
        <v>0</v>
      </c>
      <c r="J5" s="80">
        <f t="shared" si="0"/>
        <v>0</v>
      </c>
      <c r="K5" s="80">
        <f t="shared" si="0"/>
        <v>0</v>
      </c>
      <c r="L5" s="80">
        <f t="shared" si="0"/>
        <v>0</v>
      </c>
      <c r="M5" s="80">
        <f t="shared" si="0"/>
        <v>10</v>
      </c>
      <c r="N5" s="80">
        <f t="shared" si="0"/>
        <v>0</v>
      </c>
      <c r="O5" s="80">
        <f t="shared" si="0"/>
        <v>6</v>
      </c>
      <c r="P5" s="80">
        <f t="shared" si="0"/>
        <v>1</v>
      </c>
      <c r="Q5" s="80">
        <f t="shared" si="0"/>
        <v>10</v>
      </c>
      <c r="R5" s="80">
        <f t="shared" si="0"/>
        <v>1</v>
      </c>
      <c r="S5" s="80">
        <f t="shared" si="0"/>
        <v>10</v>
      </c>
      <c r="T5" s="80">
        <f t="shared" si="0"/>
        <v>2</v>
      </c>
      <c r="U5" s="80">
        <f t="shared" si="0"/>
        <v>25</v>
      </c>
      <c r="V5" s="80">
        <f t="shared" si="0"/>
        <v>2</v>
      </c>
      <c r="W5" s="80">
        <f t="shared" si="0"/>
        <v>25</v>
      </c>
      <c r="X5" s="80">
        <f>SUM(X6:X35)</f>
        <v>1</v>
      </c>
      <c r="Y5" s="80">
        <f>SUM(Y6:Y35)</f>
        <v>40</v>
      </c>
      <c r="Z5" s="80">
        <f>SUM(Z6:Z35)</f>
        <v>0</v>
      </c>
      <c r="AA5" s="80">
        <f>SUM(AA6:AA35)</f>
        <v>0</v>
      </c>
      <c r="AB5" s="164"/>
      <c r="AC5" s="165">
        <f>IF(D5&gt;C5,"Er",)</f>
        <v>0</v>
      </c>
      <c r="AD5" s="163">
        <f>IF(AND(E5&lt;&gt;0,F5=0),"Er",)</f>
        <v>0</v>
      </c>
      <c r="AE5" s="163">
        <f>IF(OR(AND(E5=0,F5&lt;&gt;0),F5&gt;C5),"Er",)</f>
        <v>0</v>
      </c>
      <c r="AF5" s="163">
        <f>IF(AND(G5&lt;&gt;0,H5=0),"Er",)</f>
        <v>0</v>
      </c>
      <c r="AG5" s="163">
        <f>IF(OR(AND(G5=0,H5&lt;&gt;0),H5&gt;C5),"Er",)</f>
        <v>0</v>
      </c>
      <c r="AH5" s="163">
        <f>IF(AND(I5&lt;&gt;0,J5=0),"Er",)</f>
        <v>0</v>
      </c>
      <c r="AI5" s="163">
        <f>IF(OR(AND(I5=0,J5&lt;&gt;0),J5&gt;C5),"Er",)</f>
        <v>0</v>
      </c>
      <c r="AJ5" s="163">
        <f>IF((M5+N5+O5-E5-G5-I5-K5)&gt;0,"Er",)</f>
        <v>0</v>
      </c>
      <c r="AK5" s="163">
        <f>IF(AND(P5&lt;&gt;0,Q5=0),"Er",)</f>
        <v>0</v>
      </c>
      <c r="AL5" s="163">
        <f>IF(OR(AND(P5=0,Q5&lt;&gt;0),Q5&gt;$C5),"Er",)</f>
        <v>0</v>
      </c>
      <c r="AM5" s="163">
        <f>IF(AND(R5&lt;&gt;0,S5=0),"Er",)</f>
        <v>0</v>
      </c>
      <c r="AN5" s="163">
        <f>IF(OR(AND(R5=0,S5&lt;&gt;0),S5&gt;$C5),"Er",)</f>
        <v>0</v>
      </c>
      <c r="AO5" s="163">
        <f>IF(AND(T5&lt;&gt;0,U5=0),"Er",)</f>
        <v>0</v>
      </c>
      <c r="AP5" s="163">
        <f>IF(OR(AND(T5=0,U5&lt;&gt;0),U5&gt;$C5),"Er",)</f>
        <v>0</v>
      </c>
      <c r="AQ5" s="163">
        <f>IF(AND(V5&lt;&gt;0,W5=0),"Er",)</f>
        <v>0</v>
      </c>
      <c r="AR5" s="163">
        <f>IF(OR(AND(V5=0,W5&lt;&gt;0),W5&gt;$C5),"Er",)</f>
        <v>0</v>
      </c>
      <c r="AS5" s="163">
        <f>IF(AND(X5&lt;&gt;0,Y5=0),"Er",)</f>
        <v>0</v>
      </c>
      <c r="AT5" s="163">
        <f>IF(OR(AND(X5=0,Y5&lt;&gt;0),Y5&gt;$C5),"Er",)</f>
        <v>0</v>
      </c>
      <c r="AU5" s="163">
        <f>IF(AND(Z5&lt;&gt;0,AA5=0),"Er",)</f>
        <v>0</v>
      </c>
      <c r="AV5" s="163">
        <f>IF(OR(AND(Z5=0,AA5&lt;&gt;0),AA5&gt;$C5),"Er",)</f>
        <v>0</v>
      </c>
      <c r="AW5" s="161">
        <f>IF(COUNTIF(C5:W5,"*")&lt;&gt;0,"Er",)</f>
        <v>0</v>
      </c>
    </row>
    <row r="6" spans="1:49" ht="12.75">
      <c r="A6" s="189">
        <f>Truong!A11</f>
        <v>1</v>
      </c>
      <c r="B6" s="181" t="str">
        <f>Truong!B11</f>
        <v>Phú Thái</v>
      </c>
      <c r="C6" s="184">
        <v>5499</v>
      </c>
      <c r="D6" s="184">
        <v>3300</v>
      </c>
      <c r="E6" s="184">
        <v>10</v>
      </c>
      <c r="F6" s="184">
        <v>540</v>
      </c>
      <c r="G6" s="184">
        <v>6</v>
      </c>
      <c r="H6" s="184">
        <v>300</v>
      </c>
      <c r="I6" s="184">
        <v>0</v>
      </c>
      <c r="J6" s="184">
        <v>0</v>
      </c>
      <c r="K6" s="184">
        <v>0</v>
      </c>
      <c r="L6" s="184">
        <v>0</v>
      </c>
      <c r="M6" s="183">
        <v>10</v>
      </c>
      <c r="N6" s="183"/>
      <c r="O6" s="183">
        <v>6</v>
      </c>
      <c r="P6" s="184">
        <v>1</v>
      </c>
      <c r="Q6" s="184">
        <v>10</v>
      </c>
      <c r="R6" s="184">
        <v>1</v>
      </c>
      <c r="S6" s="184">
        <v>10</v>
      </c>
      <c r="T6" s="184">
        <v>2</v>
      </c>
      <c r="U6" s="184">
        <v>25</v>
      </c>
      <c r="V6" s="184">
        <v>2</v>
      </c>
      <c r="W6" s="184">
        <v>25</v>
      </c>
      <c r="X6" s="184">
        <v>1</v>
      </c>
      <c r="Y6" s="184">
        <v>40</v>
      </c>
      <c r="Z6" s="182"/>
      <c r="AA6" s="182"/>
      <c r="AB6" s="164"/>
      <c r="AC6" s="165">
        <f>IF(D6&gt;C6,"Er",)</f>
        <v>0</v>
      </c>
      <c r="AD6" s="163">
        <f>IF(AND(E6&lt;&gt;0,F6=0),"Er",)</f>
        <v>0</v>
      </c>
      <c r="AE6" s="163">
        <f>IF(OR(AND(E6=0,F6&lt;&gt;0),F6&gt;C6),"Er",)</f>
        <v>0</v>
      </c>
      <c r="AF6" s="163">
        <f>IF(AND(G6&lt;&gt;0,H6=0),"Er",)</f>
        <v>0</v>
      </c>
      <c r="AG6" s="163">
        <f>IF(OR(AND(G6=0,H6&lt;&gt;0),H6&gt;C6),"Er",)</f>
        <v>0</v>
      </c>
      <c r="AH6" s="163">
        <f>IF(AND(I6&lt;&gt;0,J6=0),"Er",)</f>
        <v>0</v>
      </c>
      <c r="AI6" s="163">
        <f>IF(OR(AND(I6=0,J6&lt;&gt;0),J6&gt;C6),"Er",)</f>
        <v>0</v>
      </c>
      <c r="AJ6" s="163">
        <f>IF((M6+N6+O6-E6-G6-I6-K6)&gt;0,"Er",)</f>
        <v>0</v>
      </c>
      <c r="AK6" s="163">
        <f>IF(AND(P6&lt;&gt;0,Q6=0),"Er",)</f>
        <v>0</v>
      </c>
      <c r="AL6" s="163">
        <f>IF(OR(AND(P6=0,Q6&lt;&gt;0),Q6&gt;$C6),"Er",)</f>
        <v>0</v>
      </c>
      <c r="AM6" s="163">
        <f>IF(AND(R6&lt;&gt;0,S6=0),"Er",)</f>
        <v>0</v>
      </c>
      <c r="AN6" s="163">
        <f>IF(OR(AND(R6=0,S6&lt;&gt;0),S6&gt;$C6),"Er",)</f>
        <v>0</v>
      </c>
      <c r="AO6" s="163">
        <f>IF(AND(T6&lt;&gt;0,U6=0),"Er",)</f>
        <v>0</v>
      </c>
      <c r="AP6" s="163">
        <f>IF(OR(AND(T6=0,U6&lt;&gt;0),U6&gt;$C6),"Er",)</f>
        <v>0</v>
      </c>
      <c r="AQ6" s="163">
        <f>IF(AND(V6&lt;&gt;0,W6=0),"Er",)</f>
        <v>0</v>
      </c>
      <c r="AR6" s="163">
        <f>IF(OR(AND(V6=0,W6&lt;&gt;0),W6&gt;$C6),"Er",)</f>
        <v>0</v>
      </c>
      <c r="AS6" s="163">
        <f>IF(AND(X6&lt;&gt;0,Y6=0),"Er",)</f>
        <v>0</v>
      </c>
      <c r="AT6" s="163">
        <f>IF(OR(AND(X6=0,Y6&lt;&gt;0),Y6&gt;$C6),"Er",)</f>
        <v>0</v>
      </c>
      <c r="AU6" s="163">
        <f>IF(AND(Z6&lt;&gt;0,AA6=0),"Er",)</f>
        <v>0</v>
      </c>
      <c r="AV6" s="163">
        <f>IF(OR(AND(Z6=0,AA6&lt;&gt;0),AA6&gt;$C6),"Er",)</f>
        <v>0</v>
      </c>
      <c r="AW6" s="161">
        <f>IF(COUNTIF(C6:W6,"*")&lt;&gt;0,"Er",)</f>
        <v>0</v>
      </c>
    </row>
    <row r="7" spans="1:49" ht="12.75">
      <c r="A7" s="189">
        <f>Truong!A12</f>
        <v>0</v>
      </c>
      <c r="B7" s="181">
        <f>Truong!B12</f>
        <v>0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3"/>
      <c r="N7" s="183"/>
      <c r="O7" s="183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64"/>
      <c r="AC7" s="165">
        <f aca="true" t="shared" si="1" ref="AC7:AC35">IF(D7&gt;C7,"Er",)</f>
        <v>0</v>
      </c>
      <c r="AD7" s="163">
        <f aca="true" t="shared" si="2" ref="AD7:AD35">IF(AND(E7&lt;&gt;0,F7=0),"Er",)</f>
        <v>0</v>
      </c>
      <c r="AE7" s="163">
        <f aca="true" t="shared" si="3" ref="AE7:AE35">IF(OR(AND(E7=0,F7&lt;&gt;0),F7&gt;C7),"Er",)</f>
        <v>0</v>
      </c>
      <c r="AF7" s="163">
        <f aca="true" t="shared" si="4" ref="AF7:AF35">IF(AND(G7&lt;&gt;0,H7=0),"Er",)</f>
        <v>0</v>
      </c>
      <c r="AG7" s="163">
        <f aca="true" t="shared" si="5" ref="AG7:AG35">IF(OR(AND(G7=0,H7&lt;&gt;0),H7&gt;C7),"Er",)</f>
        <v>0</v>
      </c>
      <c r="AH7" s="163">
        <f aca="true" t="shared" si="6" ref="AH7:AH35">IF(AND(I7&lt;&gt;0,J7=0),"Er",)</f>
        <v>0</v>
      </c>
      <c r="AI7" s="163">
        <f aca="true" t="shared" si="7" ref="AI7:AI35">IF(OR(AND(I7=0,J7&lt;&gt;0),J7&gt;C7),"Er",)</f>
        <v>0</v>
      </c>
      <c r="AJ7" s="163">
        <f aca="true" t="shared" si="8" ref="AJ7:AJ35">IF((M7+N7+O7-E7-G7-I7-K7)&gt;0,"Er",)</f>
        <v>0</v>
      </c>
      <c r="AK7" s="163">
        <f aca="true" t="shared" si="9" ref="AK7:AK35">IF(AND(P7&lt;&gt;0,Q7=0),"Er",)</f>
        <v>0</v>
      </c>
      <c r="AL7" s="163">
        <f aca="true" t="shared" si="10" ref="AL7:AL35">IF(OR(AND(P7=0,Q7&lt;&gt;0),Q7&gt;$C7),"Er",)</f>
        <v>0</v>
      </c>
      <c r="AM7" s="163">
        <f aca="true" t="shared" si="11" ref="AM7:AM35">IF(AND(R7&lt;&gt;0,S7=0),"Er",)</f>
        <v>0</v>
      </c>
      <c r="AN7" s="163">
        <f aca="true" t="shared" si="12" ref="AN7:AN35">IF(OR(AND(R7=0,S7&lt;&gt;0),S7&gt;$C7),"Er",)</f>
        <v>0</v>
      </c>
      <c r="AO7" s="163">
        <f aca="true" t="shared" si="13" ref="AO7:AO35">IF(AND(T7&lt;&gt;0,U7=0),"Er",)</f>
        <v>0</v>
      </c>
      <c r="AP7" s="163">
        <f aca="true" t="shared" si="14" ref="AP7:AP35">IF(OR(AND(T7=0,U7&lt;&gt;0),U7&gt;$C7),"Er",)</f>
        <v>0</v>
      </c>
      <c r="AQ7" s="163">
        <f aca="true" t="shared" si="15" ref="AQ7:AQ35">IF(AND(V7&lt;&gt;0,W7=0),"Er",)</f>
        <v>0</v>
      </c>
      <c r="AR7" s="163">
        <f aca="true" t="shared" si="16" ref="AR7:AR35">IF(OR(AND(V7=0,W7&lt;&gt;0),W7&gt;$C7),"Er",)</f>
        <v>0</v>
      </c>
      <c r="AS7" s="163">
        <f aca="true" t="shared" si="17" ref="AS7:AS35">IF(AND(X7&lt;&gt;0,Y7=0),"Er",)</f>
        <v>0</v>
      </c>
      <c r="AT7" s="163">
        <f aca="true" t="shared" si="18" ref="AT7:AT35">IF(OR(AND(X7=0,Y7&lt;&gt;0),Y7&gt;$C7),"Er",)</f>
        <v>0</v>
      </c>
      <c r="AU7" s="163">
        <f aca="true" t="shared" si="19" ref="AU7:AU35">IF(AND(Z7&lt;&gt;0,AA7=0),"Er",)</f>
        <v>0</v>
      </c>
      <c r="AV7" s="163">
        <f aca="true" t="shared" si="20" ref="AV7:AV35">IF(OR(AND(Z7=0,AA7&lt;&gt;0),AA7&gt;$C7),"Er",)</f>
        <v>0</v>
      </c>
      <c r="AW7" s="161">
        <f aca="true" t="shared" si="21" ref="AW7:AW35">IF(COUNTIF(C7:W7,"*")&lt;&gt;0,"Er",)</f>
        <v>0</v>
      </c>
    </row>
    <row r="8" spans="1:49" ht="12.75">
      <c r="A8" s="189">
        <f>Truong!A13</f>
        <v>0</v>
      </c>
      <c r="B8" s="181">
        <f>Truong!B13</f>
        <v>0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3"/>
      <c r="N8" s="183"/>
      <c r="O8" s="183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64"/>
      <c r="AC8" s="165">
        <f t="shared" si="1"/>
        <v>0</v>
      </c>
      <c r="AD8" s="163">
        <f t="shared" si="2"/>
        <v>0</v>
      </c>
      <c r="AE8" s="163">
        <f t="shared" si="3"/>
        <v>0</v>
      </c>
      <c r="AF8" s="163">
        <f t="shared" si="4"/>
        <v>0</v>
      </c>
      <c r="AG8" s="163">
        <f t="shared" si="5"/>
        <v>0</v>
      </c>
      <c r="AH8" s="163">
        <f t="shared" si="6"/>
        <v>0</v>
      </c>
      <c r="AI8" s="163">
        <f t="shared" si="7"/>
        <v>0</v>
      </c>
      <c r="AJ8" s="163">
        <f t="shared" si="8"/>
        <v>0</v>
      </c>
      <c r="AK8" s="163">
        <f t="shared" si="9"/>
        <v>0</v>
      </c>
      <c r="AL8" s="163">
        <f t="shared" si="10"/>
        <v>0</v>
      </c>
      <c r="AM8" s="163">
        <f t="shared" si="11"/>
        <v>0</v>
      </c>
      <c r="AN8" s="163">
        <f t="shared" si="12"/>
        <v>0</v>
      </c>
      <c r="AO8" s="163">
        <f t="shared" si="13"/>
        <v>0</v>
      </c>
      <c r="AP8" s="163">
        <f t="shared" si="14"/>
        <v>0</v>
      </c>
      <c r="AQ8" s="163">
        <f t="shared" si="15"/>
        <v>0</v>
      </c>
      <c r="AR8" s="163">
        <f t="shared" si="16"/>
        <v>0</v>
      </c>
      <c r="AS8" s="163">
        <f t="shared" si="17"/>
        <v>0</v>
      </c>
      <c r="AT8" s="163">
        <f t="shared" si="18"/>
        <v>0</v>
      </c>
      <c r="AU8" s="163">
        <f t="shared" si="19"/>
        <v>0</v>
      </c>
      <c r="AV8" s="163">
        <f t="shared" si="20"/>
        <v>0</v>
      </c>
      <c r="AW8" s="161">
        <f t="shared" si="21"/>
        <v>0</v>
      </c>
    </row>
    <row r="9" spans="1:49" ht="12.75">
      <c r="A9" s="189">
        <f>Truong!A14</f>
        <v>0</v>
      </c>
      <c r="B9" s="181">
        <f>Truong!B14</f>
        <v>0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3"/>
      <c r="N9" s="183"/>
      <c r="O9" s="183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64"/>
      <c r="AC9" s="165">
        <f t="shared" si="1"/>
        <v>0</v>
      </c>
      <c r="AD9" s="163">
        <f t="shared" si="2"/>
        <v>0</v>
      </c>
      <c r="AE9" s="163">
        <f t="shared" si="3"/>
        <v>0</v>
      </c>
      <c r="AF9" s="163">
        <f t="shared" si="4"/>
        <v>0</v>
      </c>
      <c r="AG9" s="163">
        <f t="shared" si="5"/>
        <v>0</v>
      </c>
      <c r="AH9" s="163">
        <f t="shared" si="6"/>
        <v>0</v>
      </c>
      <c r="AI9" s="163">
        <f t="shared" si="7"/>
        <v>0</v>
      </c>
      <c r="AJ9" s="163">
        <f t="shared" si="8"/>
        <v>0</v>
      </c>
      <c r="AK9" s="163">
        <f t="shared" si="9"/>
        <v>0</v>
      </c>
      <c r="AL9" s="163">
        <f t="shared" si="10"/>
        <v>0</v>
      </c>
      <c r="AM9" s="163">
        <f t="shared" si="11"/>
        <v>0</v>
      </c>
      <c r="AN9" s="163">
        <f t="shared" si="12"/>
        <v>0</v>
      </c>
      <c r="AO9" s="163">
        <f t="shared" si="13"/>
        <v>0</v>
      </c>
      <c r="AP9" s="163">
        <f t="shared" si="14"/>
        <v>0</v>
      </c>
      <c r="AQ9" s="163">
        <f t="shared" si="15"/>
        <v>0</v>
      </c>
      <c r="AR9" s="163">
        <f t="shared" si="16"/>
        <v>0</v>
      </c>
      <c r="AS9" s="163">
        <f t="shared" si="17"/>
        <v>0</v>
      </c>
      <c r="AT9" s="163">
        <f t="shared" si="18"/>
        <v>0</v>
      </c>
      <c r="AU9" s="163">
        <f t="shared" si="19"/>
        <v>0</v>
      </c>
      <c r="AV9" s="163">
        <f t="shared" si="20"/>
        <v>0</v>
      </c>
      <c r="AW9" s="161">
        <f t="shared" si="21"/>
        <v>0</v>
      </c>
    </row>
    <row r="10" spans="1:49" ht="12.75">
      <c r="A10" s="189">
        <f>Truong!A15</f>
        <v>0</v>
      </c>
      <c r="B10" s="181">
        <f>Truong!B15</f>
        <v>0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3"/>
      <c r="N10" s="183"/>
      <c r="O10" s="183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64"/>
      <c r="AC10" s="165">
        <f t="shared" si="1"/>
        <v>0</v>
      </c>
      <c r="AD10" s="163">
        <f t="shared" si="2"/>
        <v>0</v>
      </c>
      <c r="AE10" s="163">
        <f t="shared" si="3"/>
        <v>0</v>
      </c>
      <c r="AF10" s="163">
        <f t="shared" si="4"/>
        <v>0</v>
      </c>
      <c r="AG10" s="163">
        <f t="shared" si="5"/>
        <v>0</v>
      </c>
      <c r="AH10" s="163">
        <f t="shared" si="6"/>
        <v>0</v>
      </c>
      <c r="AI10" s="163">
        <f t="shared" si="7"/>
        <v>0</v>
      </c>
      <c r="AJ10" s="163">
        <f t="shared" si="8"/>
        <v>0</v>
      </c>
      <c r="AK10" s="163">
        <f t="shared" si="9"/>
        <v>0</v>
      </c>
      <c r="AL10" s="163">
        <f t="shared" si="10"/>
        <v>0</v>
      </c>
      <c r="AM10" s="163">
        <f t="shared" si="11"/>
        <v>0</v>
      </c>
      <c r="AN10" s="163">
        <f t="shared" si="12"/>
        <v>0</v>
      </c>
      <c r="AO10" s="163">
        <f t="shared" si="13"/>
        <v>0</v>
      </c>
      <c r="AP10" s="163">
        <f t="shared" si="14"/>
        <v>0</v>
      </c>
      <c r="AQ10" s="163">
        <f t="shared" si="15"/>
        <v>0</v>
      </c>
      <c r="AR10" s="163">
        <f t="shared" si="16"/>
        <v>0</v>
      </c>
      <c r="AS10" s="163">
        <f t="shared" si="17"/>
        <v>0</v>
      </c>
      <c r="AT10" s="163">
        <f t="shared" si="18"/>
        <v>0</v>
      </c>
      <c r="AU10" s="163">
        <f t="shared" si="19"/>
        <v>0</v>
      </c>
      <c r="AV10" s="163">
        <f t="shared" si="20"/>
        <v>0</v>
      </c>
      <c r="AW10" s="161">
        <f t="shared" si="21"/>
        <v>0</v>
      </c>
    </row>
    <row r="11" spans="1:49" ht="12.75">
      <c r="A11" s="189">
        <f>Truong!A16</f>
        <v>0</v>
      </c>
      <c r="B11" s="181">
        <f>Truong!B16</f>
        <v>0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3"/>
      <c r="N11" s="183"/>
      <c r="O11" s="183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64"/>
      <c r="AC11" s="165">
        <f t="shared" si="1"/>
        <v>0</v>
      </c>
      <c r="AD11" s="163">
        <f t="shared" si="2"/>
        <v>0</v>
      </c>
      <c r="AE11" s="163">
        <f t="shared" si="3"/>
        <v>0</v>
      </c>
      <c r="AF11" s="163">
        <f t="shared" si="4"/>
        <v>0</v>
      </c>
      <c r="AG11" s="163">
        <f t="shared" si="5"/>
        <v>0</v>
      </c>
      <c r="AH11" s="163">
        <f t="shared" si="6"/>
        <v>0</v>
      </c>
      <c r="AI11" s="163">
        <f t="shared" si="7"/>
        <v>0</v>
      </c>
      <c r="AJ11" s="163">
        <f t="shared" si="8"/>
        <v>0</v>
      </c>
      <c r="AK11" s="163">
        <f t="shared" si="9"/>
        <v>0</v>
      </c>
      <c r="AL11" s="163">
        <f t="shared" si="10"/>
        <v>0</v>
      </c>
      <c r="AM11" s="163">
        <f t="shared" si="11"/>
        <v>0</v>
      </c>
      <c r="AN11" s="163">
        <f t="shared" si="12"/>
        <v>0</v>
      </c>
      <c r="AO11" s="163">
        <f t="shared" si="13"/>
        <v>0</v>
      </c>
      <c r="AP11" s="163">
        <f t="shared" si="14"/>
        <v>0</v>
      </c>
      <c r="AQ11" s="163">
        <f t="shared" si="15"/>
        <v>0</v>
      </c>
      <c r="AR11" s="163">
        <f t="shared" si="16"/>
        <v>0</v>
      </c>
      <c r="AS11" s="163">
        <f t="shared" si="17"/>
        <v>0</v>
      </c>
      <c r="AT11" s="163">
        <f t="shared" si="18"/>
        <v>0</v>
      </c>
      <c r="AU11" s="163">
        <f t="shared" si="19"/>
        <v>0</v>
      </c>
      <c r="AV11" s="163">
        <f t="shared" si="20"/>
        <v>0</v>
      </c>
      <c r="AW11" s="161">
        <f t="shared" si="21"/>
        <v>0</v>
      </c>
    </row>
    <row r="12" spans="1:49" ht="12.75">
      <c r="A12" s="189">
        <f>Truong!A17</f>
        <v>0</v>
      </c>
      <c r="B12" s="181">
        <f>Truong!B17</f>
        <v>0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3"/>
      <c r="N12" s="183"/>
      <c r="O12" s="183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64"/>
      <c r="AC12" s="165">
        <f t="shared" si="1"/>
        <v>0</v>
      </c>
      <c r="AD12" s="163">
        <f t="shared" si="2"/>
        <v>0</v>
      </c>
      <c r="AE12" s="163">
        <f t="shared" si="3"/>
        <v>0</v>
      </c>
      <c r="AF12" s="163">
        <f t="shared" si="4"/>
        <v>0</v>
      </c>
      <c r="AG12" s="163">
        <f t="shared" si="5"/>
        <v>0</v>
      </c>
      <c r="AH12" s="163">
        <f t="shared" si="6"/>
        <v>0</v>
      </c>
      <c r="AI12" s="163">
        <f t="shared" si="7"/>
        <v>0</v>
      </c>
      <c r="AJ12" s="163">
        <f t="shared" si="8"/>
        <v>0</v>
      </c>
      <c r="AK12" s="163">
        <f t="shared" si="9"/>
        <v>0</v>
      </c>
      <c r="AL12" s="163">
        <f t="shared" si="10"/>
        <v>0</v>
      </c>
      <c r="AM12" s="163">
        <f t="shared" si="11"/>
        <v>0</v>
      </c>
      <c r="AN12" s="163">
        <f t="shared" si="12"/>
        <v>0</v>
      </c>
      <c r="AO12" s="163">
        <f t="shared" si="13"/>
        <v>0</v>
      </c>
      <c r="AP12" s="163">
        <f t="shared" si="14"/>
        <v>0</v>
      </c>
      <c r="AQ12" s="163">
        <f t="shared" si="15"/>
        <v>0</v>
      </c>
      <c r="AR12" s="163">
        <f t="shared" si="16"/>
        <v>0</v>
      </c>
      <c r="AS12" s="163">
        <f t="shared" si="17"/>
        <v>0</v>
      </c>
      <c r="AT12" s="163">
        <f t="shared" si="18"/>
        <v>0</v>
      </c>
      <c r="AU12" s="163">
        <f t="shared" si="19"/>
        <v>0</v>
      </c>
      <c r="AV12" s="163">
        <f t="shared" si="20"/>
        <v>0</v>
      </c>
      <c r="AW12" s="161">
        <f t="shared" si="21"/>
        <v>0</v>
      </c>
    </row>
    <row r="13" spans="1:49" ht="12.75">
      <c r="A13" s="189">
        <f>Truong!A18</f>
        <v>0</v>
      </c>
      <c r="B13" s="181">
        <f>Truong!B18</f>
        <v>0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3"/>
      <c r="N13" s="183"/>
      <c r="O13" s="183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64"/>
      <c r="AC13" s="165">
        <f t="shared" si="1"/>
        <v>0</v>
      </c>
      <c r="AD13" s="163">
        <f t="shared" si="2"/>
        <v>0</v>
      </c>
      <c r="AE13" s="163">
        <f t="shared" si="3"/>
        <v>0</v>
      </c>
      <c r="AF13" s="163">
        <f t="shared" si="4"/>
        <v>0</v>
      </c>
      <c r="AG13" s="163">
        <f t="shared" si="5"/>
        <v>0</v>
      </c>
      <c r="AH13" s="163">
        <f t="shared" si="6"/>
        <v>0</v>
      </c>
      <c r="AI13" s="163">
        <f t="shared" si="7"/>
        <v>0</v>
      </c>
      <c r="AJ13" s="163">
        <f t="shared" si="8"/>
        <v>0</v>
      </c>
      <c r="AK13" s="163">
        <f t="shared" si="9"/>
        <v>0</v>
      </c>
      <c r="AL13" s="163">
        <f t="shared" si="10"/>
        <v>0</v>
      </c>
      <c r="AM13" s="163">
        <f t="shared" si="11"/>
        <v>0</v>
      </c>
      <c r="AN13" s="163">
        <f t="shared" si="12"/>
        <v>0</v>
      </c>
      <c r="AO13" s="163">
        <f t="shared" si="13"/>
        <v>0</v>
      </c>
      <c r="AP13" s="163">
        <f t="shared" si="14"/>
        <v>0</v>
      </c>
      <c r="AQ13" s="163">
        <f t="shared" si="15"/>
        <v>0</v>
      </c>
      <c r="AR13" s="163">
        <f t="shared" si="16"/>
        <v>0</v>
      </c>
      <c r="AS13" s="163">
        <f t="shared" si="17"/>
        <v>0</v>
      </c>
      <c r="AT13" s="163">
        <f t="shared" si="18"/>
        <v>0</v>
      </c>
      <c r="AU13" s="163">
        <f t="shared" si="19"/>
        <v>0</v>
      </c>
      <c r="AV13" s="163">
        <f t="shared" si="20"/>
        <v>0</v>
      </c>
      <c r="AW13" s="161">
        <f t="shared" si="21"/>
        <v>0</v>
      </c>
    </row>
    <row r="14" spans="1:49" ht="12.75">
      <c r="A14" s="189">
        <f>Truong!A19</f>
        <v>0</v>
      </c>
      <c r="B14" s="181">
        <f>Truong!B19</f>
        <v>0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3"/>
      <c r="N14" s="183"/>
      <c r="O14" s="183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64"/>
      <c r="AC14" s="165">
        <f t="shared" si="1"/>
        <v>0</v>
      </c>
      <c r="AD14" s="163">
        <f t="shared" si="2"/>
        <v>0</v>
      </c>
      <c r="AE14" s="163">
        <f t="shared" si="3"/>
        <v>0</v>
      </c>
      <c r="AF14" s="163">
        <f t="shared" si="4"/>
        <v>0</v>
      </c>
      <c r="AG14" s="163">
        <f t="shared" si="5"/>
        <v>0</v>
      </c>
      <c r="AH14" s="163">
        <f t="shared" si="6"/>
        <v>0</v>
      </c>
      <c r="AI14" s="163">
        <f t="shared" si="7"/>
        <v>0</v>
      </c>
      <c r="AJ14" s="163">
        <f t="shared" si="8"/>
        <v>0</v>
      </c>
      <c r="AK14" s="163">
        <f t="shared" si="9"/>
        <v>0</v>
      </c>
      <c r="AL14" s="163">
        <f t="shared" si="10"/>
        <v>0</v>
      </c>
      <c r="AM14" s="163">
        <f t="shared" si="11"/>
        <v>0</v>
      </c>
      <c r="AN14" s="163">
        <f t="shared" si="12"/>
        <v>0</v>
      </c>
      <c r="AO14" s="163">
        <f t="shared" si="13"/>
        <v>0</v>
      </c>
      <c r="AP14" s="163">
        <f t="shared" si="14"/>
        <v>0</v>
      </c>
      <c r="AQ14" s="163">
        <f t="shared" si="15"/>
        <v>0</v>
      </c>
      <c r="AR14" s="163">
        <f t="shared" si="16"/>
        <v>0</v>
      </c>
      <c r="AS14" s="163">
        <f t="shared" si="17"/>
        <v>0</v>
      </c>
      <c r="AT14" s="163">
        <f t="shared" si="18"/>
        <v>0</v>
      </c>
      <c r="AU14" s="163">
        <f t="shared" si="19"/>
        <v>0</v>
      </c>
      <c r="AV14" s="163">
        <f t="shared" si="20"/>
        <v>0</v>
      </c>
      <c r="AW14" s="161">
        <f t="shared" si="21"/>
        <v>0</v>
      </c>
    </row>
    <row r="15" spans="1:49" ht="12.75">
      <c r="A15" s="189">
        <f>Truong!A20</f>
        <v>0</v>
      </c>
      <c r="B15" s="181">
        <f>Truong!B20</f>
        <v>0</v>
      </c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3"/>
      <c r="N15" s="183"/>
      <c r="O15" s="183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64"/>
      <c r="AC15" s="165">
        <f t="shared" si="1"/>
        <v>0</v>
      </c>
      <c r="AD15" s="163">
        <f t="shared" si="2"/>
        <v>0</v>
      </c>
      <c r="AE15" s="163">
        <f t="shared" si="3"/>
        <v>0</v>
      </c>
      <c r="AF15" s="163">
        <f t="shared" si="4"/>
        <v>0</v>
      </c>
      <c r="AG15" s="163">
        <f t="shared" si="5"/>
        <v>0</v>
      </c>
      <c r="AH15" s="163">
        <f t="shared" si="6"/>
        <v>0</v>
      </c>
      <c r="AI15" s="163">
        <f t="shared" si="7"/>
        <v>0</v>
      </c>
      <c r="AJ15" s="163">
        <f t="shared" si="8"/>
        <v>0</v>
      </c>
      <c r="AK15" s="163">
        <f t="shared" si="9"/>
        <v>0</v>
      </c>
      <c r="AL15" s="163">
        <f t="shared" si="10"/>
        <v>0</v>
      </c>
      <c r="AM15" s="163">
        <f t="shared" si="11"/>
        <v>0</v>
      </c>
      <c r="AN15" s="163">
        <f t="shared" si="12"/>
        <v>0</v>
      </c>
      <c r="AO15" s="163">
        <f t="shared" si="13"/>
        <v>0</v>
      </c>
      <c r="AP15" s="163">
        <f t="shared" si="14"/>
        <v>0</v>
      </c>
      <c r="AQ15" s="163">
        <f t="shared" si="15"/>
        <v>0</v>
      </c>
      <c r="AR15" s="163">
        <f t="shared" si="16"/>
        <v>0</v>
      </c>
      <c r="AS15" s="163">
        <f t="shared" si="17"/>
        <v>0</v>
      </c>
      <c r="AT15" s="163">
        <f t="shared" si="18"/>
        <v>0</v>
      </c>
      <c r="AU15" s="163">
        <f t="shared" si="19"/>
        <v>0</v>
      </c>
      <c r="AV15" s="163">
        <f t="shared" si="20"/>
        <v>0</v>
      </c>
      <c r="AW15" s="161">
        <f t="shared" si="21"/>
        <v>0</v>
      </c>
    </row>
    <row r="16" spans="1:49" ht="12.75">
      <c r="A16" s="189">
        <f>Truong!A21</f>
        <v>0</v>
      </c>
      <c r="B16" s="181">
        <f>Truong!B21</f>
        <v>0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3"/>
      <c r="N16" s="183"/>
      <c r="O16" s="183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64"/>
      <c r="AC16" s="165">
        <f t="shared" si="1"/>
        <v>0</v>
      </c>
      <c r="AD16" s="163">
        <f t="shared" si="2"/>
        <v>0</v>
      </c>
      <c r="AE16" s="163">
        <f t="shared" si="3"/>
        <v>0</v>
      </c>
      <c r="AF16" s="163">
        <f t="shared" si="4"/>
        <v>0</v>
      </c>
      <c r="AG16" s="163">
        <f t="shared" si="5"/>
        <v>0</v>
      </c>
      <c r="AH16" s="163">
        <f t="shared" si="6"/>
        <v>0</v>
      </c>
      <c r="AI16" s="163">
        <f t="shared" si="7"/>
        <v>0</v>
      </c>
      <c r="AJ16" s="163">
        <f t="shared" si="8"/>
        <v>0</v>
      </c>
      <c r="AK16" s="163">
        <f t="shared" si="9"/>
        <v>0</v>
      </c>
      <c r="AL16" s="163">
        <f t="shared" si="10"/>
        <v>0</v>
      </c>
      <c r="AM16" s="163">
        <f t="shared" si="11"/>
        <v>0</v>
      </c>
      <c r="AN16" s="163">
        <f t="shared" si="12"/>
        <v>0</v>
      </c>
      <c r="AO16" s="163">
        <f t="shared" si="13"/>
        <v>0</v>
      </c>
      <c r="AP16" s="163">
        <f t="shared" si="14"/>
        <v>0</v>
      </c>
      <c r="AQ16" s="163">
        <f t="shared" si="15"/>
        <v>0</v>
      </c>
      <c r="AR16" s="163">
        <f t="shared" si="16"/>
        <v>0</v>
      </c>
      <c r="AS16" s="163">
        <f t="shared" si="17"/>
        <v>0</v>
      </c>
      <c r="AT16" s="163">
        <f t="shared" si="18"/>
        <v>0</v>
      </c>
      <c r="AU16" s="163">
        <f t="shared" si="19"/>
        <v>0</v>
      </c>
      <c r="AV16" s="163">
        <f t="shared" si="20"/>
        <v>0</v>
      </c>
      <c r="AW16" s="161">
        <f t="shared" si="21"/>
        <v>0</v>
      </c>
    </row>
    <row r="17" spans="1:49" ht="12.75">
      <c r="A17" s="189">
        <f>Truong!A22</f>
        <v>0</v>
      </c>
      <c r="B17" s="181">
        <f>Truong!B22</f>
        <v>0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3"/>
      <c r="N17" s="183"/>
      <c r="O17" s="183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64"/>
      <c r="AC17" s="165">
        <f t="shared" si="1"/>
        <v>0</v>
      </c>
      <c r="AD17" s="163">
        <f t="shared" si="2"/>
        <v>0</v>
      </c>
      <c r="AE17" s="163">
        <f t="shared" si="3"/>
        <v>0</v>
      </c>
      <c r="AF17" s="163">
        <f t="shared" si="4"/>
        <v>0</v>
      </c>
      <c r="AG17" s="163">
        <f t="shared" si="5"/>
        <v>0</v>
      </c>
      <c r="AH17" s="163">
        <f t="shared" si="6"/>
        <v>0</v>
      </c>
      <c r="AI17" s="163">
        <f t="shared" si="7"/>
        <v>0</v>
      </c>
      <c r="AJ17" s="163">
        <f t="shared" si="8"/>
        <v>0</v>
      </c>
      <c r="AK17" s="163">
        <f t="shared" si="9"/>
        <v>0</v>
      </c>
      <c r="AL17" s="163">
        <f t="shared" si="10"/>
        <v>0</v>
      </c>
      <c r="AM17" s="163">
        <f t="shared" si="11"/>
        <v>0</v>
      </c>
      <c r="AN17" s="163">
        <f t="shared" si="12"/>
        <v>0</v>
      </c>
      <c r="AO17" s="163">
        <f t="shared" si="13"/>
        <v>0</v>
      </c>
      <c r="AP17" s="163">
        <f t="shared" si="14"/>
        <v>0</v>
      </c>
      <c r="AQ17" s="163">
        <f t="shared" si="15"/>
        <v>0</v>
      </c>
      <c r="AR17" s="163">
        <f t="shared" si="16"/>
        <v>0</v>
      </c>
      <c r="AS17" s="163">
        <f t="shared" si="17"/>
        <v>0</v>
      </c>
      <c r="AT17" s="163">
        <f t="shared" si="18"/>
        <v>0</v>
      </c>
      <c r="AU17" s="163">
        <f t="shared" si="19"/>
        <v>0</v>
      </c>
      <c r="AV17" s="163">
        <f t="shared" si="20"/>
        <v>0</v>
      </c>
      <c r="AW17" s="161">
        <f t="shared" si="21"/>
        <v>0</v>
      </c>
    </row>
    <row r="18" spans="1:49" ht="12.75">
      <c r="A18" s="189">
        <f>Truong!A23</f>
        <v>0</v>
      </c>
      <c r="B18" s="181">
        <f>Truong!B23</f>
        <v>0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3"/>
      <c r="N18" s="183"/>
      <c r="O18" s="183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64"/>
      <c r="AC18" s="165">
        <f t="shared" si="1"/>
        <v>0</v>
      </c>
      <c r="AD18" s="163">
        <f t="shared" si="2"/>
        <v>0</v>
      </c>
      <c r="AE18" s="163">
        <f t="shared" si="3"/>
        <v>0</v>
      </c>
      <c r="AF18" s="163">
        <f t="shared" si="4"/>
        <v>0</v>
      </c>
      <c r="AG18" s="163">
        <f t="shared" si="5"/>
        <v>0</v>
      </c>
      <c r="AH18" s="163">
        <f t="shared" si="6"/>
        <v>0</v>
      </c>
      <c r="AI18" s="163">
        <f t="shared" si="7"/>
        <v>0</v>
      </c>
      <c r="AJ18" s="163">
        <f t="shared" si="8"/>
        <v>0</v>
      </c>
      <c r="AK18" s="163">
        <f t="shared" si="9"/>
        <v>0</v>
      </c>
      <c r="AL18" s="163">
        <f t="shared" si="10"/>
        <v>0</v>
      </c>
      <c r="AM18" s="163">
        <f t="shared" si="11"/>
        <v>0</v>
      </c>
      <c r="AN18" s="163">
        <f t="shared" si="12"/>
        <v>0</v>
      </c>
      <c r="AO18" s="163">
        <f t="shared" si="13"/>
        <v>0</v>
      </c>
      <c r="AP18" s="163">
        <f t="shared" si="14"/>
        <v>0</v>
      </c>
      <c r="AQ18" s="163">
        <f t="shared" si="15"/>
        <v>0</v>
      </c>
      <c r="AR18" s="163">
        <f t="shared" si="16"/>
        <v>0</v>
      </c>
      <c r="AS18" s="163">
        <f t="shared" si="17"/>
        <v>0</v>
      </c>
      <c r="AT18" s="163">
        <f t="shared" si="18"/>
        <v>0</v>
      </c>
      <c r="AU18" s="163">
        <f t="shared" si="19"/>
        <v>0</v>
      </c>
      <c r="AV18" s="163">
        <f t="shared" si="20"/>
        <v>0</v>
      </c>
      <c r="AW18" s="161">
        <f t="shared" si="21"/>
        <v>0</v>
      </c>
    </row>
    <row r="19" spans="1:49" ht="12.75">
      <c r="A19" s="189">
        <f>Truong!A24</f>
        <v>0</v>
      </c>
      <c r="B19" s="181">
        <f>Truong!B24</f>
        <v>0</v>
      </c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3"/>
      <c r="N19" s="183"/>
      <c r="O19" s="183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64"/>
      <c r="AC19" s="165">
        <f t="shared" si="1"/>
        <v>0</v>
      </c>
      <c r="AD19" s="163">
        <f t="shared" si="2"/>
        <v>0</v>
      </c>
      <c r="AE19" s="163">
        <f t="shared" si="3"/>
        <v>0</v>
      </c>
      <c r="AF19" s="163">
        <f t="shared" si="4"/>
        <v>0</v>
      </c>
      <c r="AG19" s="163">
        <f t="shared" si="5"/>
        <v>0</v>
      </c>
      <c r="AH19" s="163">
        <f t="shared" si="6"/>
        <v>0</v>
      </c>
      <c r="AI19" s="163">
        <f t="shared" si="7"/>
        <v>0</v>
      </c>
      <c r="AJ19" s="163">
        <f t="shared" si="8"/>
        <v>0</v>
      </c>
      <c r="AK19" s="163">
        <f t="shared" si="9"/>
        <v>0</v>
      </c>
      <c r="AL19" s="163">
        <f t="shared" si="10"/>
        <v>0</v>
      </c>
      <c r="AM19" s="163">
        <f t="shared" si="11"/>
        <v>0</v>
      </c>
      <c r="AN19" s="163">
        <f t="shared" si="12"/>
        <v>0</v>
      </c>
      <c r="AO19" s="163">
        <f t="shared" si="13"/>
        <v>0</v>
      </c>
      <c r="AP19" s="163">
        <f t="shared" si="14"/>
        <v>0</v>
      </c>
      <c r="AQ19" s="163">
        <f t="shared" si="15"/>
        <v>0</v>
      </c>
      <c r="AR19" s="163">
        <f t="shared" si="16"/>
        <v>0</v>
      </c>
      <c r="AS19" s="163">
        <f t="shared" si="17"/>
        <v>0</v>
      </c>
      <c r="AT19" s="163">
        <f t="shared" si="18"/>
        <v>0</v>
      </c>
      <c r="AU19" s="163">
        <f t="shared" si="19"/>
        <v>0</v>
      </c>
      <c r="AV19" s="163">
        <f t="shared" si="20"/>
        <v>0</v>
      </c>
      <c r="AW19" s="161">
        <f t="shared" si="21"/>
        <v>0</v>
      </c>
    </row>
    <row r="20" spans="1:49" ht="12.75">
      <c r="A20" s="189">
        <f>Truong!A25</f>
        <v>0</v>
      </c>
      <c r="B20" s="181">
        <f>Truong!B25</f>
        <v>0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3"/>
      <c r="N20" s="183"/>
      <c r="O20" s="183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64"/>
      <c r="AC20" s="165">
        <f t="shared" si="1"/>
        <v>0</v>
      </c>
      <c r="AD20" s="163">
        <f t="shared" si="2"/>
        <v>0</v>
      </c>
      <c r="AE20" s="163">
        <f t="shared" si="3"/>
        <v>0</v>
      </c>
      <c r="AF20" s="163">
        <f t="shared" si="4"/>
        <v>0</v>
      </c>
      <c r="AG20" s="163">
        <f t="shared" si="5"/>
        <v>0</v>
      </c>
      <c r="AH20" s="163">
        <f t="shared" si="6"/>
        <v>0</v>
      </c>
      <c r="AI20" s="163">
        <f t="shared" si="7"/>
        <v>0</v>
      </c>
      <c r="AJ20" s="163">
        <f t="shared" si="8"/>
        <v>0</v>
      </c>
      <c r="AK20" s="163">
        <f t="shared" si="9"/>
        <v>0</v>
      </c>
      <c r="AL20" s="163">
        <f t="shared" si="10"/>
        <v>0</v>
      </c>
      <c r="AM20" s="163">
        <f t="shared" si="11"/>
        <v>0</v>
      </c>
      <c r="AN20" s="163">
        <f t="shared" si="12"/>
        <v>0</v>
      </c>
      <c r="AO20" s="163">
        <f t="shared" si="13"/>
        <v>0</v>
      </c>
      <c r="AP20" s="163">
        <f t="shared" si="14"/>
        <v>0</v>
      </c>
      <c r="AQ20" s="163">
        <f t="shared" si="15"/>
        <v>0</v>
      </c>
      <c r="AR20" s="163">
        <f t="shared" si="16"/>
        <v>0</v>
      </c>
      <c r="AS20" s="163">
        <f t="shared" si="17"/>
        <v>0</v>
      </c>
      <c r="AT20" s="163">
        <f t="shared" si="18"/>
        <v>0</v>
      </c>
      <c r="AU20" s="163">
        <f t="shared" si="19"/>
        <v>0</v>
      </c>
      <c r="AV20" s="163">
        <f t="shared" si="20"/>
        <v>0</v>
      </c>
      <c r="AW20" s="161">
        <f t="shared" si="21"/>
        <v>0</v>
      </c>
    </row>
    <row r="21" spans="1:49" ht="12.75">
      <c r="A21" s="189">
        <f>Truong!A26</f>
        <v>0</v>
      </c>
      <c r="B21" s="181">
        <f>Truong!B26</f>
        <v>0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3"/>
      <c r="N21" s="183"/>
      <c r="O21" s="183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64"/>
      <c r="AC21" s="165">
        <f t="shared" si="1"/>
        <v>0</v>
      </c>
      <c r="AD21" s="163">
        <f t="shared" si="2"/>
        <v>0</v>
      </c>
      <c r="AE21" s="163">
        <f t="shared" si="3"/>
        <v>0</v>
      </c>
      <c r="AF21" s="163">
        <f t="shared" si="4"/>
        <v>0</v>
      </c>
      <c r="AG21" s="163">
        <f t="shared" si="5"/>
        <v>0</v>
      </c>
      <c r="AH21" s="163">
        <f t="shared" si="6"/>
        <v>0</v>
      </c>
      <c r="AI21" s="163">
        <f t="shared" si="7"/>
        <v>0</v>
      </c>
      <c r="AJ21" s="163">
        <f t="shared" si="8"/>
        <v>0</v>
      </c>
      <c r="AK21" s="163">
        <f t="shared" si="9"/>
        <v>0</v>
      </c>
      <c r="AL21" s="163">
        <f t="shared" si="10"/>
        <v>0</v>
      </c>
      <c r="AM21" s="163">
        <f t="shared" si="11"/>
        <v>0</v>
      </c>
      <c r="AN21" s="163">
        <f t="shared" si="12"/>
        <v>0</v>
      </c>
      <c r="AO21" s="163">
        <f t="shared" si="13"/>
        <v>0</v>
      </c>
      <c r="AP21" s="163">
        <f t="shared" si="14"/>
        <v>0</v>
      </c>
      <c r="AQ21" s="163">
        <f t="shared" si="15"/>
        <v>0</v>
      </c>
      <c r="AR21" s="163">
        <f t="shared" si="16"/>
        <v>0</v>
      </c>
      <c r="AS21" s="163">
        <f t="shared" si="17"/>
        <v>0</v>
      </c>
      <c r="AT21" s="163">
        <f t="shared" si="18"/>
        <v>0</v>
      </c>
      <c r="AU21" s="163">
        <f t="shared" si="19"/>
        <v>0</v>
      </c>
      <c r="AV21" s="163">
        <f t="shared" si="20"/>
        <v>0</v>
      </c>
      <c r="AW21" s="161">
        <f t="shared" si="21"/>
        <v>0</v>
      </c>
    </row>
    <row r="22" spans="1:49" ht="12.75">
      <c r="A22" s="189">
        <f>Truong!A27</f>
        <v>0</v>
      </c>
      <c r="B22" s="181">
        <f>Truong!B27</f>
        <v>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3"/>
      <c r="N22" s="183"/>
      <c r="O22" s="183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64"/>
      <c r="AC22" s="165">
        <f t="shared" si="1"/>
        <v>0</v>
      </c>
      <c r="AD22" s="163">
        <f t="shared" si="2"/>
        <v>0</v>
      </c>
      <c r="AE22" s="163">
        <f t="shared" si="3"/>
        <v>0</v>
      </c>
      <c r="AF22" s="163">
        <f t="shared" si="4"/>
        <v>0</v>
      </c>
      <c r="AG22" s="163">
        <f t="shared" si="5"/>
        <v>0</v>
      </c>
      <c r="AH22" s="163">
        <f t="shared" si="6"/>
        <v>0</v>
      </c>
      <c r="AI22" s="163">
        <f t="shared" si="7"/>
        <v>0</v>
      </c>
      <c r="AJ22" s="163">
        <f t="shared" si="8"/>
        <v>0</v>
      </c>
      <c r="AK22" s="163">
        <f t="shared" si="9"/>
        <v>0</v>
      </c>
      <c r="AL22" s="163">
        <f t="shared" si="10"/>
        <v>0</v>
      </c>
      <c r="AM22" s="163">
        <f t="shared" si="11"/>
        <v>0</v>
      </c>
      <c r="AN22" s="163">
        <f t="shared" si="12"/>
        <v>0</v>
      </c>
      <c r="AO22" s="163">
        <f t="shared" si="13"/>
        <v>0</v>
      </c>
      <c r="AP22" s="163">
        <f t="shared" si="14"/>
        <v>0</v>
      </c>
      <c r="AQ22" s="163">
        <f t="shared" si="15"/>
        <v>0</v>
      </c>
      <c r="AR22" s="163">
        <f t="shared" si="16"/>
        <v>0</v>
      </c>
      <c r="AS22" s="163">
        <f t="shared" si="17"/>
        <v>0</v>
      </c>
      <c r="AT22" s="163">
        <f t="shared" si="18"/>
        <v>0</v>
      </c>
      <c r="AU22" s="163">
        <f t="shared" si="19"/>
        <v>0</v>
      </c>
      <c r="AV22" s="163">
        <f t="shared" si="20"/>
        <v>0</v>
      </c>
      <c r="AW22" s="161">
        <f t="shared" si="21"/>
        <v>0</v>
      </c>
    </row>
    <row r="23" spans="1:49" ht="12.75">
      <c r="A23" s="189">
        <f>Truong!A28</f>
        <v>0</v>
      </c>
      <c r="B23" s="181">
        <f>Truong!B28</f>
        <v>0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3"/>
      <c r="N23" s="183"/>
      <c r="O23" s="183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64"/>
      <c r="AC23" s="165">
        <f t="shared" si="1"/>
        <v>0</v>
      </c>
      <c r="AD23" s="163">
        <f t="shared" si="2"/>
        <v>0</v>
      </c>
      <c r="AE23" s="163">
        <f t="shared" si="3"/>
        <v>0</v>
      </c>
      <c r="AF23" s="163">
        <f t="shared" si="4"/>
        <v>0</v>
      </c>
      <c r="AG23" s="163">
        <f t="shared" si="5"/>
        <v>0</v>
      </c>
      <c r="AH23" s="163">
        <f t="shared" si="6"/>
        <v>0</v>
      </c>
      <c r="AI23" s="163">
        <f t="shared" si="7"/>
        <v>0</v>
      </c>
      <c r="AJ23" s="163">
        <f t="shared" si="8"/>
        <v>0</v>
      </c>
      <c r="AK23" s="163">
        <f t="shared" si="9"/>
        <v>0</v>
      </c>
      <c r="AL23" s="163">
        <f t="shared" si="10"/>
        <v>0</v>
      </c>
      <c r="AM23" s="163">
        <f t="shared" si="11"/>
        <v>0</v>
      </c>
      <c r="AN23" s="163">
        <f t="shared" si="12"/>
        <v>0</v>
      </c>
      <c r="AO23" s="163">
        <f t="shared" si="13"/>
        <v>0</v>
      </c>
      <c r="AP23" s="163">
        <f t="shared" si="14"/>
        <v>0</v>
      </c>
      <c r="AQ23" s="163">
        <f t="shared" si="15"/>
        <v>0</v>
      </c>
      <c r="AR23" s="163">
        <f t="shared" si="16"/>
        <v>0</v>
      </c>
      <c r="AS23" s="163">
        <f t="shared" si="17"/>
        <v>0</v>
      </c>
      <c r="AT23" s="163">
        <f t="shared" si="18"/>
        <v>0</v>
      </c>
      <c r="AU23" s="163">
        <f t="shared" si="19"/>
        <v>0</v>
      </c>
      <c r="AV23" s="163">
        <f t="shared" si="20"/>
        <v>0</v>
      </c>
      <c r="AW23" s="161">
        <f t="shared" si="21"/>
        <v>0</v>
      </c>
    </row>
    <row r="24" spans="1:49" ht="12.75">
      <c r="A24" s="189">
        <f>Truong!A29</f>
        <v>0</v>
      </c>
      <c r="B24" s="181">
        <f>Truong!B29</f>
        <v>0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3"/>
      <c r="N24" s="183"/>
      <c r="O24" s="183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64"/>
      <c r="AC24" s="165">
        <f t="shared" si="1"/>
        <v>0</v>
      </c>
      <c r="AD24" s="163">
        <f t="shared" si="2"/>
        <v>0</v>
      </c>
      <c r="AE24" s="163">
        <f t="shared" si="3"/>
        <v>0</v>
      </c>
      <c r="AF24" s="163">
        <f t="shared" si="4"/>
        <v>0</v>
      </c>
      <c r="AG24" s="163">
        <f t="shared" si="5"/>
        <v>0</v>
      </c>
      <c r="AH24" s="163">
        <f t="shared" si="6"/>
        <v>0</v>
      </c>
      <c r="AI24" s="163">
        <f t="shared" si="7"/>
        <v>0</v>
      </c>
      <c r="AJ24" s="163">
        <f t="shared" si="8"/>
        <v>0</v>
      </c>
      <c r="AK24" s="163">
        <f t="shared" si="9"/>
        <v>0</v>
      </c>
      <c r="AL24" s="163">
        <f t="shared" si="10"/>
        <v>0</v>
      </c>
      <c r="AM24" s="163">
        <f t="shared" si="11"/>
        <v>0</v>
      </c>
      <c r="AN24" s="163">
        <f t="shared" si="12"/>
        <v>0</v>
      </c>
      <c r="AO24" s="163">
        <f t="shared" si="13"/>
        <v>0</v>
      </c>
      <c r="AP24" s="163">
        <f t="shared" si="14"/>
        <v>0</v>
      </c>
      <c r="AQ24" s="163">
        <f t="shared" si="15"/>
        <v>0</v>
      </c>
      <c r="AR24" s="163">
        <f t="shared" si="16"/>
        <v>0</v>
      </c>
      <c r="AS24" s="163">
        <f t="shared" si="17"/>
        <v>0</v>
      </c>
      <c r="AT24" s="163">
        <f t="shared" si="18"/>
        <v>0</v>
      </c>
      <c r="AU24" s="163">
        <f t="shared" si="19"/>
        <v>0</v>
      </c>
      <c r="AV24" s="163">
        <f t="shared" si="20"/>
        <v>0</v>
      </c>
      <c r="AW24" s="161">
        <f t="shared" si="21"/>
        <v>0</v>
      </c>
    </row>
    <row r="25" spans="1:49" ht="12.75">
      <c r="A25" s="189">
        <f>Truong!A30</f>
        <v>0</v>
      </c>
      <c r="B25" s="181">
        <f>Truong!B30</f>
        <v>0</v>
      </c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3"/>
      <c r="N25" s="183"/>
      <c r="O25" s="183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64"/>
      <c r="AC25" s="165">
        <f t="shared" si="1"/>
        <v>0</v>
      </c>
      <c r="AD25" s="163">
        <f t="shared" si="2"/>
        <v>0</v>
      </c>
      <c r="AE25" s="163">
        <f t="shared" si="3"/>
        <v>0</v>
      </c>
      <c r="AF25" s="163">
        <f t="shared" si="4"/>
        <v>0</v>
      </c>
      <c r="AG25" s="163">
        <f t="shared" si="5"/>
        <v>0</v>
      </c>
      <c r="AH25" s="163">
        <f t="shared" si="6"/>
        <v>0</v>
      </c>
      <c r="AI25" s="163">
        <f t="shared" si="7"/>
        <v>0</v>
      </c>
      <c r="AJ25" s="163">
        <f t="shared" si="8"/>
        <v>0</v>
      </c>
      <c r="AK25" s="163">
        <f t="shared" si="9"/>
        <v>0</v>
      </c>
      <c r="AL25" s="163">
        <f t="shared" si="10"/>
        <v>0</v>
      </c>
      <c r="AM25" s="163">
        <f t="shared" si="11"/>
        <v>0</v>
      </c>
      <c r="AN25" s="163">
        <f t="shared" si="12"/>
        <v>0</v>
      </c>
      <c r="AO25" s="163">
        <f t="shared" si="13"/>
        <v>0</v>
      </c>
      <c r="AP25" s="163">
        <f t="shared" si="14"/>
        <v>0</v>
      </c>
      <c r="AQ25" s="163">
        <f t="shared" si="15"/>
        <v>0</v>
      </c>
      <c r="AR25" s="163">
        <f t="shared" si="16"/>
        <v>0</v>
      </c>
      <c r="AS25" s="163">
        <f t="shared" si="17"/>
        <v>0</v>
      </c>
      <c r="AT25" s="163">
        <f t="shared" si="18"/>
        <v>0</v>
      </c>
      <c r="AU25" s="163">
        <f t="shared" si="19"/>
        <v>0</v>
      </c>
      <c r="AV25" s="163">
        <f t="shared" si="20"/>
        <v>0</v>
      </c>
      <c r="AW25" s="161">
        <f t="shared" si="21"/>
        <v>0</v>
      </c>
    </row>
    <row r="26" spans="1:49" ht="12.75">
      <c r="A26" s="189">
        <f>Truong!A31</f>
        <v>0</v>
      </c>
      <c r="B26" s="181">
        <f>Truong!B31</f>
        <v>0</v>
      </c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3"/>
      <c r="N26" s="183"/>
      <c r="O26" s="183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64"/>
      <c r="AC26" s="165">
        <f t="shared" si="1"/>
        <v>0</v>
      </c>
      <c r="AD26" s="163">
        <f t="shared" si="2"/>
        <v>0</v>
      </c>
      <c r="AE26" s="163">
        <f t="shared" si="3"/>
        <v>0</v>
      </c>
      <c r="AF26" s="163">
        <f t="shared" si="4"/>
        <v>0</v>
      </c>
      <c r="AG26" s="163">
        <f t="shared" si="5"/>
        <v>0</v>
      </c>
      <c r="AH26" s="163">
        <f t="shared" si="6"/>
        <v>0</v>
      </c>
      <c r="AI26" s="163">
        <f t="shared" si="7"/>
        <v>0</v>
      </c>
      <c r="AJ26" s="163">
        <f t="shared" si="8"/>
        <v>0</v>
      </c>
      <c r="AK26" s="163">
        <f t="shared" si="9"/>
        <v>0</v>
      </c>
      <c r="AL26" s="163">
        <f t="shared" si="10"/>
        <v>0</v>
      </c>
      <c r="AM26" s="163">
        <f t="shared" si="11"/>
        <v>0</v>
      </c>
      <c r="AN26" s="163">
        <f t="shared" si="12"/>
        <v>0</v>
      </c>
      <c r="AO26" s="163">
        <f t="shared" si="13"/>
        <v>0</v>
      </c>
      <c r="AP26" s="163">
        <f t="shared" si="14"/>
        <v>0</v>
      </c>
      <c r="AQ26" s="163">
        <f t="shared" si="15"/>
        <v>0</v>
      </c>
      <c r="AR26" s="163">
        <f t="shared" si="16"/>
        <v>0</v>
      </c>
      <c r="AS26" s="163">
        <f t="shared" si="17"/>
        <v>0</v>
      </c>
      <c r="AT26" s="163">
        <f t="shared" si="18"/>
        <v>0</v>
      </c>
      <c r="AU26" s="163">
        <f t="shared" si="19"/>
        <v>0</v>
      </c>
      <c r="AV26" s="163">
        <f t="shared" si="20"/>
        <v>0</v>
      </c>
      <c r="AW26" s="161">
        <f t="shared" si="21"/>
        <v>0</v>
      </c>
    </row>
    <row r="27" spans="1:49" ht="12.75">
      <c r="A27" s="189">
        <f>Truong!A32</f>
        <v>0</v>
      </c>
      <c r="B27" s="181">
        <f>Truong!B32</f>
        <v>0</v>
      </c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3"/>
      <c r="N27" s="183"/>
      <c r="O27" s="183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64"/>
      <c r="AC27" s="165">
        <f t="shared" si="1"/>
        <v>0</v>
      </c>
      <c r="AD27" s="163">
        <f t="shared" si="2"/>
        <v>0</v>
      </c>
      <c r="AE27" s="163">
        <f t="shared" si="3"/>
        <v>0</v>
      </c>
      <c r="AF27" s="163">
        <f t="shared" si="4"/>
        <v>0</v>
      </c>
      <c r="AG27" s="163">
        <f t="shared" si="5"/>
        <v>0</v>
      </c>
      <c r="AH27" s="163">
        <f t="shared" si="6"/>
        <v>0</v>
      </c>
      <c r="AI27" s="163">
        <f t="shared" si="7"/>
        <v>0</v>
      </c>
      <c r="AJ27" s="163">
        <f t="shared" si="8"/>
        <v>0</v>
      </c>
      <c r="AK27" s="163">
        <f t="shared" si="9"/>
        <v>0</v>
      </c>
      <c r="AL27" s="163">
        <f t="shared" si="10"/>
        <v>0</v>
      </c>
      <c r="AM27" s="163">
        <f t="shared" si="11"/>
        <v>0</v>
      </c>
      <c r="AN27" s="163">
        <f t="shared" si="12"/>
        <v>0</v>
      </c>
      <c r="AO27" s="163">
        <f t="shared" si="13"/>
        <v>0</v>
      </c>
      <c r="AP27" s="163">
        <f t="shared" si="14"/>
        <v>0</v>
      </c>
      <c r="AQ27" s="163">
        <f t="shared" si="15"/>
        <v>0</v>
      </c>
      <c r="AR27" s="163">
        <f t="shared" si="16"/>
        <v>0</v>
      </c>
      <c r="AS27" s="163">
        <f t="shared" si="17"/>
        <v>0</v>
      </c>
      <c r="AT27" s="163">
        <f t="shared" si="18"/>
        <v>0</v>
      </c>
      <c r="AU27" s="163">
        <f t="shared" si="19"/>
        <v>0</v>
      </c>
      <c r="AV27" s="163">
        <f t="shared" si="20"/>
        <v>0</v>
      </c>
      <c r="AW27" s="161">
        <f t="shared" si="21"/>
        <v>0</v>
      </c>
    </row>
    <row r="28" spans="1:49" ht="12.75">
      <c r="A28" s="189">
        <f>Truong!A33</f>
        <v>0</v>
      </c>
      <c r="B28" s="181">
        <f>Truong!B33</f>
        <v>0</v>
      </c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3"/>
      <c r="N28" s="183"/>
      <c r="O28" s="183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64"/>
      <c r="AC28" s="165">
        <f t="shared" si="1"/>
        <v>0</v>
      </c>
      <c r="AD28" s="163">
        <f t="shared" si="2"/>
        <v>0</v>
      </c>
      <c r="AE28" s="163">
        <f t="shared" si="3"/>
        <v>0</v>
      </c>
      <c r="AF28" s="163">
        <f t="shared" si="4"/>
        <v>0</v>
      </c>
      <c r="AG28" s="163">
        <f t="shared" si="5"/>
        <v>0</v>
      </c>
      <c r="AH28" s="163">
        <f t="shared" si="6"/>
        <v>0</v>
      </c>
      <c r="AI28" s="163">
        <f t="shared" si="7"/>
        <v>0</v>
      </c>
      <c r="AJ28" s="163">
        <f t="shared" si="8"/>
        <v>0</v>
      </c>
      <c r="AK28" s="163">
        <f t="shared" si="9"/>
        <v>0</v>
      </c>
      <c r="AL28" s="163">
        <f t="shared" si="10"/>
        <v>0</v>
      </c>
      <c r="AM28" s="163">
        <f t="shared" si="11"/>
        <v>0</v>
      </c>
      <c r="AN28" s="163">
        <f t="shared" si="12"/>
        <v>0</v>
      </c>
      <c r="AO28" s="163">
        <f t="shared" si="13"/>
        <v>0</v>
      </c>
      <c r="AP28" s="163">
        <f t="shared" si="14"/>
        <v>0</v>
      </c>
      <c r="AQ28" s="163">
        <f t="shared" si="15"/>
        <v>0</v>
      </c>
      <c r="AR28" s="163">
        <f t="shared" si="16"/>
        <v>0</v>
      </c>
      <c r="AS28" s="163">
        <f t="shared" si="17"/>
        <v>0</v>
      </c>
      <c r="AT28" s="163">
        <f t="shared" si="18"/>
        <v>0</v>
      </c>
      <c r="AU28" s="163">
        <f t="shared" si="19"/>
        <v>0</v>
      </c>
      <c r="AV28" s="163">
        <f t="shared" si="20"/>
        <v>0</v>
      </c>
      <c r="AW28" s="161">
        <f t="shared" si="21"/>
        <v>0</v>
      </c>
    </row>
    <row r="29" spans="1:49" ht="12.75">
      <c r="A29" s="189">
        <f>Truong!A34</f>
        <v>0</v>
      </c>
      <c r="B29" s="181">
        <f>Truong!B34</f>
        <v>0</v>
      </c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3"/>
      <c r="N29" s="183"/>
      <c r="O29" s="183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64"/>
      <c r="AC29" s="165">
        <f t="shared" si="1"/>
        <v>0</v>
      </c>
      <c r="AD29" s="163">
        <f t="shared" si="2"/>
        <v>0</v>
      </c>
      <c r="AE29" s="163">
        <f t="shared" si="3"/>
        <v>0</v>
      </c>
      <c r="AF29" s="163">
        <f t="shared" si="4"/>
        <v>0</v>
      </c>
      <c r="AG29" s="163">
        <f t="shared" si="5"/>
        <v>0</v>
      </c>
      <c r="AH29" s="163">
        <f t="shared" si="6"/>
        <v>0</v>
      </c>
      <c r="AI29" s="163">
        <f t="shared" si="7"/>
        <v>0</v>
      </c>
      <c r="AJ29" s="163">
        <f t="shared" si="8"/>
        <v>0</v>
      </c>
      <c r="AK29" s="163">
        <f t="shared" si="9"/>
        <v>0</v>
      </c>
      <c r="AL29" s="163">
        <f t="shared" si="10"/>
        <v>0</v>
      </c>
      <c r="AM29" s="163">
        <f t="shared" si="11"/>
        <v>0</v>
      </c>
      <c r="AN29" s="163">
        <f t="shared" si="12"/>
        <v>0</v>
      </c>
      <c r="AO29" s="163">
        <f t="shared" si="13"/>
        <v>0</v>
      </c>
      <c r="AP29" s="163">
        <f t="shared" si="14"/>
        <v>0</v>
      </c>
      <c r="AQ29" s="163">
        <f t="shared" si="15"/>
        <v>0</v>
      </c>
      <c r="AR29" s="163">
        <f t="shared" si="16"/>
        <v>0</v>
      </c>
      <c r="AS29" s="163">
        <f t="shared" si="17"/>
        <v>0</v>
      </c>
      <c r="AT29" s="163">
        <f t="shared" si="18"/>
        <v>0</v>
      </c>
      <c r="AU29" s="163">
        <f t="shared" si="19"/>
        <v>0</v>
      </c>
      <c r="AV29" s="163">
        <f t="shared" si="20"/>
        <v>0</v>
      </c>
      <c r="AW29" s="161">
        <f t="shared" si="21"/>
        <v>0</v>
      </c>
    </row>
    <row r="30" spans="1:49" ht="12.75">
      <c r="A30" s="189">
        <f>Truong!A35</f>
        <v>0</v>
      </c>
      <c r="B30" s="181">
        <f>Truong!B35</f>
        <v>0</v>
      </c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3"/>
      <c r="N30" s="183"/>
      <c r="O30" s="183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64"/>
      <c r="AC30" s="165">
        <f t="shared" si="1"/>
        <v>0</v>
      </c>
      <c r="AD30" s="163">
        <f t="shared" si="2"/>
        <v>0</v>
      </c>
      <c r="AE30" s="163">
        <f t="shared" si="3"/>
        <v>0</v>
      </c>
      <c r="AF30" s="163">
        <f t="shared" si="4"/>
        <v>0</v>
      </c>
      <c r="AG30" s="163">
        <f t="shared" si="5"/>
        <v>0</v>
      </c>
      <c r="AH30" s="163">
        <f t="shared" si="6"/>
        <v>0</v>
      </c>
      <c r="AI30" s="163">
        <f t="shared" si="7"/>
        <v>0</v>
      </c>
      <c r="AJ30" s="163">
        <f t="shared" si="8"/>
        <v>0</v>
      </c>
      <c r="AK30" s="163">
        <f t="shared" si="9"/>
        <v>0</v>
      </c>
      <c r="AL30" s="163">
        <f t="shared" si="10"/>
        <v>0</v>
      </c>
      <c r="AM30" s="163">
        <f t="shared" si="11"/>
        <v>0</v>
      </c>
      <c r="AN30" s="163">
        <f t="shared" si="12"/>
        <v>0</v>
      </c>
      <c r="AO30" s="163">
        <f t="shared" si="13"/>
        <v>0</v>
      </c>
      <c r="AP30" s="163">
        <f t="shared" si="14"/>
        <v>0</v>
      </c>
      <c r="AQ30" s="163">
        <f t="shared" si="15"/>
        <v>0</v>
      </c>
      <c r="AR30" s="163">
        <f t="shared" si="16"/>
        <v>0</v>
      </c>
      <c r="AS30" s="163">
        <f t="shared" si="17"/>
        <v>0</v>
      </c>
      <c r="AT30" s="163">
        <f t="shared" si="18"/>
        <v>0</v>
      </c>
      <c r="AU30" s="163">
        <f t="shared" si="19"/>
        <v>0</v>
      </c>
      <c r="AV30" s="163">
        <f t="shared" si="20"/>
        <v>0</v>
      </c>
      <c r="AW30" s="161">
        <f t="shared" si="21"/>
        <v>0</v>
      </c>
    </row>
    <row r="31" spans="1:49" ht="12.75">
      <c r="A31" s="189">
        <f>Truong!A36</f>
        <v>0</v>
      </c>
      <c r="B31" s="181">
        <f>Truong!B36</f>
        <v>0</v>
      </c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3"/>
      <c r="N31" s="183"/>
      <c r="O31" s="183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64"/>
      <c r="AC31" s="165">
        <f t="shared" si="1"/>
        <v>0</v>
      </c>
      <c r="AD31" s="163">
        <f t="shared" si="2"/>
        <v>0</v>
      </c>
      <c r="AE31" s="163">
        <f t="shared" si="3"/>
        <v>0</v>
      </c>
      <c r="AF31" s="163">
        <f t="shared" si="4"/>
        <v>0</v>
      </c>
      <c r="AG31" s="163">
        <f t="shared" si="5"/>
        <v>0</v>
      </c>
      <c r="AH31" s="163">
        <f t="shared" si="6"/>
        <v>0</v>
      </c>
      <c r="AI31" s="163">
        <f t="shared" si="7"/>
        <v>0</v>
      </c>
      <c r="AJ31" s="163">
        <f t="shared" si="8"/>
        <v>0</v>
      </c>
      <c r="AK31" s="163">
        <f t="shared" si="9"/>
        <v>0</v>
      </c>
      <c r="AL31" s="163">
        <f t="shared" si="10"/>
        <v>0</v>
      </c>
      <c r="AM31" s="163">
        <f t="shared" si="11"/>
        <v>0</v>
      </c>
      <c r="AN31" s="163">
        <f t="shared" si="12"/>
        <v>0</v>
      </c>
      <c r="AO31" s="163">
        <f t="shared" si="13"/>
        <v>0</v>
      </c>
      <c r="AP31" s="163">
        <f t="shared" si="14"/>
        <v>0</v>
      </c>
      <c r="AQ31" s="163">
        <f t="shared" si="15"/>
        <v>0</v>
      </c>
      <c r="AR31" s="163">
        <f t="shared" si="16"/>
        <v>0</v>
      </c>
      <c r="AS31" s="163">
        <f t="shared" si="17"/>
        <v>0</v>
      </c>
      <c r="AT31" s="163">
        <f t="shared" si="18"/>
        <v>0</v>
      </c>
      <c r="AU31" s="163">
        <f t="shared" si="19"/>
        <v>0</v>
      </c>
      <c r="AV31" s="163">
        <f t="shared" si="20"/>
        <v>0</v>
      </c>
      <c r="AW31" s="161">
        <f t="shared" si="21"/>
        <v>0</v>
      </c>
    </row>
    <row r="32" spans="1:49" ht="12.75">
      <c r="A32" s="189">
        <f>Truong!A37</f>
        <v>0</v>
      </c>
      <c r="B32" s="185">
        <f>Truong!B37</f>
        <v>0</v>
      </c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3"/>
      <c r="N32" s="183"/>
      <c r="O32" s="183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64"/>
      <c r="AC32" s="165">
        <f t="shared" si="1"/>
        <v>0</v>
      </c>
      <c r="AD32" s="163">
        <f t="shared" si="2"/>
        <v>0</v>
      </c>
      <c r="AE32" s="163">
        <f t="shared" si="3"/>
        <v>0</v>
      </c>
      <c r="AF32" s="163">
        <f t="shared" si="4"/>
        <v>0</v>
      </c>
      <c r="AG32" s="163">
        <f t="shared" si="5"/>
        <v>0</v>
      </c>
      <c r="AH32" s="163">
        <f t="shared" si="6"/>
        <v>0</v>
      </c>
      <c r="AI32" s="163">
        <f t="shared" si="7"/>
        <v>0</v>
      </c>
      <c r="AJ32" s="163">
        <f t="shared" si="8"/>
        <v>0</v>
      </c>
      <c r="AK32" s="163">
        <f t="shared" si="9"/>
        <v>0</v>
      </c>
      <c r="AL32" s="163">
        <f t="shared" si="10"/>
        <v>0</v>
      </c>
      <c r="AM32" s="163">
        <f t="shared" si="11"/>
        <v>0</v>
      </c>
      <c r="AN32" s="163">
        <f t="shared" si="12"/>
        <v>0</v>
      </c>
      <c r="AO32" s="163">
        <f t="shared" si="13"/>
        <v>0</v>
      </c>
      <c r="AP32" s="163">
        <f t="shared" si="14"/>
        <v>0</v>
      </c>
      <c r="AQ32" s="163">
        <f t="shared" si="15"/>
        <v>0</v>
      </c>
      <c r="AR32" s="163">
        <f t="shared" si="16"/>
        <v>0</v>
      </c>
      <c r="AS32" s="163">
        <f t="shared" si="17"/>
        <v>0</v>
      </c>
      <c r="AT32" s="163">
        <f t="shared" si="18"/>
        <v>0</v>
      </c>
      <c r="AU32" s="163">
        <f t="shared" si="19"/>
        <v>0</v>
      </c>
      <c r="AV32" s="163">
        <f t="shared" si="20"/>
        <v>0</v>
      </c>
      <c r="AW32" s="161">
        <f t="shared" si="21"/>
        <v>0</v>
      </c>
    </row>
    <row r="33" spans="1:49" ht="12.75">
      <c r="A33" s="189">
        <f>Truong!A38</f>
        <v>0</v>
      </c>
      <c r="B33" s="181">
        <f>Truong!B38</f>
        <v>0</v>
      </c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3"/>
      <c r="N33" s="183"/>
      <c r="O33" s="183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64"/>
      <c r="AC33" s="165">
        <f t="shared" si="1"/>
        <v>0</v>
      </c>
      <c r="AD33" s="163">
        <f t="shared" si="2"/>
        <v>0</v>
      </c>
      <c r="AE33" s="163">
        <f t="shared" si="3"/>
        <v>0</v>
      </c>
      <c r="AF33" s="163">
        <f t="shared" si="4"/>
        <v>0</v>
      </c>
      <c r="AG33" s="163">
        <f t="shared" si="5"/>
        <v>0</v>
      </c>
      <c r="AH33" s="163">
        <f t="shared" si="6"/>
        <v>0</v>
      </c>
      <c r="AI33" s="163">
        <f t="shared" si="7"/>
        <v>0</v>
      </c>
      <c r="AJ33" s="163">
        <f t="shared" si="8"/>
        <v>0</v>
      </c>
      <c r="AK33" s="163">
        <f t="shared" si="9"/>
        <v>0</v>
      </c>
      <c r="AL33" s="163">
        <f t="shared" si="10"/>
        <v>0</v>
      </c>
      <c r="AM33" s="163">
        <f t="shared" si="11"/>
        <v>0</v>
      </c>
      <c r="AN33" s="163">
        <f t="shared" si="12"/>
        <v>0</v>
      </c>
      <c r="AO33" s="163">
        <f t="shared" si="13"/>
        <v>0</v>
      </c>
      <c r="AP33" s="163">
        <f t="shared" si="14"/>
        <v>0</v>
      </c>
      <c r="AQ33" s="163">
        <f t="shared" si="15"/>
        <v>0</v>
      </c>
      <c r="AR33" s="163">
        <f t="shared" si="16"/>
        <v>0</v>
      </c>
      <c r="AS33" s="163">
        <f t="shared" si="17"/>
        <v>0</v>
      </c>
      <c r="AT33" s="163">
        <f t="shared" si="18"/>
        <v>0</v>
      </c>
      <c r="AU33" s="163">
        <f t="shared" si="19"/>
        <v>0</v>
      </c>
      <c r="AV33" s="163">
        <f t="shared" si="20"/>
        <v>0</v>
      </c>
      <c r="AW33" s="161">
        <f t="shared" si="21"/>
        <v>0</v>
      </c>
    </row>
    <row r="34" spans="1:49" ht="12.75">
      <c r="A34" s="189">
        <f>Truong!A39</f>
        <v>0</v>
      </c>
      <c r="B34" s="185">
        <f>Truong!B39</f>
        <v>0</v>
      </c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64"/>
      <c r="AC34" s="165">
        <f t="shared" si="1"/>
        <v>0</v>
      </c>
      <c r="AD34" s="163">
        <f t="shared" si="2"/>
        <v>0</v>
      </c>
      <c r="AE34" s="163">
        <f t="shared" si="3"/>
        <v>0</v>
      </c>
      <c r="AF34" s="163">
        <f t="shared" si="4"/>
        <v>0</v>
      </c>
      <c r="AG34" s="163">
        <f t="shared" si="5"/>
        <v>0</v>
      </c>
      <c r="AH34" s="163">
        <f t="shared" si="6"/>
        <v>0</v>
      </c>
      <c r="AI34" s="163">
        <f t="shared" si="7"/>
        <v>0</v>
      </c>
      <c r="AJ34" s="163">
        <f t="shared" si="8"/>
        <v>0</v>
      </c>
      <c r="AK34" s="163">
        <f t="shared" si="9"/>
        <v>0</v>
      </c>
      <c r="AL34" s="163">
        <f t="shared" si="10"/>
        <v>0</v>
      </c>
      <c r="AM34" s="163">
        <f t="shared" si="11"/>
        <v>0</v>
      </c>
      <c r="AN34" s="163">
        <f t="shared" si="12"/>
        <v>0</v>
      </c>
      <c r="AO34" s="163">
        <f t="shared" si="13"/>
        <v>0</v>
      </c>
      <c r="AP34" s="163">
        <f t="shared" si="14"/>
        <v>0</v>
      </c>
      <c r="AQ34" s="163">
        <f t="shared" si="15"/>
        <v>0</v>
      </c>
      <c r="AR34" s="163">
        <f t="shared" si="16"/>
        <v>0</v>
      </c>
      <c r="AS34" s="163">
        <f t="shared" si="17"/>
        <v>0</v>
      </c>
      <c r="AT34" s="163">
        <f t="shared" si="18"/>
        <v>0</v>
      </c>
      <c r="AU34" s="163">
        <f t="shared" si="19"/>
        <v>0</v>
      </c>
      <c r="AV34" s="163">
        <f t="shared" si="20"/>
        <v>0</v>
      </c>
      <c r="AW34" s="161">
        <f t="shared" si="21"/>
        <v>0</v>
      </c>
    </row>
    <row r="35" spans="1:49" ht="12.75">
      <c r="A35" s="190">
        <f>Truong!A40</f>
        <v>0</v>
      </c>
      <c r="B35" s="186">
        <f>Truong!B40</f>
        <v>0</v>
      </c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8"/>
      <c r="N35" s="188"/>
      <c r="O35" s="188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64"/>
      <c r="AC35" s="165">
        <f t="shared" si="1"/>
        <v>0</v>
      </c>
      <c r="AD35" s="163">
        <f t="shared" si="2"/>
        <v>0</v>
      </c>
      <c r="AE35" s="163">
        <f t="shared" si="3"/>
        <v>0</v>
      </c>
      <c r="AF35" s="163">
        <f t="shared" si="4"/>
        <v>0</v>
      </c>
      <c r="AG35" s="163">
        <f t="shared" si="5"/>
        <v>0</v>
      </c>
      <c r="AH35" s="163">
        <f t="shared" si="6"/>
        <v>0</v>
      </c>
      <c r="AI35" s="163">
        <f t="shared" si="7"/>
        <v>0</v>
      </c>
      <c r="AJ35" s="163">
        <f t="shared" si="8"/>
        <v>0</v>
      </c>
      <c r="AK35" s="163">
        <f t="shared" si="9"/>
        <v>0</v>
      </c>
      <c r="AL35" s="163">
        <f t="shared" si="10"/>
        <v>0</v>
      </c>
      <c r="AM35" s="163">
        <f t="shared" si="11"/>
        <v>0</v>
      </c>
      <c r="AN35" s="163">
        <f t="shared" si="12"/>
        <v>0</v>
      </c>
      <c r="AO35" s="163">
        <f t="shared" si="13"/>
        <v>0</v>
      </c>
      <c r="AP35" s="163">
        <f t="shared" si="14"/>
        <v>0</v>
      </c>
      <c r="AQ35" s="163">
        <f t="shared" si="15"/>
        <v>0</v>
      </c>
      <c r="AR35" s="163">
        <f t="shared" si="16"/>
        <v>0</v>
      </c>
      <c r="AS35" s="163">
        <f t="shared" si="17"/>
        <v>0</v>
      </c>
      <c r="AT35" s="163">
        <f t="shared" si="18"/>
        <v>0</v>
      </c>
      <c r="AU35" s="163">
        <f t="shared" si="19"/>
        <v>0</v>
      </c>
      <c r="AV35" s="163">
        <f t="shared" si="20"/>
        <v>0</v>
      </c>
      <c r="AW35" s="161">
        <f t="shared" si="21"/>
        <v>0</v>
      </c>
    </row>
    <row r="36" spans="1:35" ht="14.25">
      <c r="A36" s="6" t="s">
        <v>81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I36" s="8"/>
    </row>
    <row r="37" spans="1:35" ht="14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I37" s="8"/>
    </row>
    <row r="38" spans="1:35" ht="14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I38" s="8"/>
    </row>
    <row r="39" spans="1:35" ht="14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I39" s="8"/>
    </row>
    <row r="40" spans="1:35" ht="14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I40" s="8"/>
    </row>
    <row r="41" spans="1:35" ht="14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I41" s="8"/>
    </row>
    <row r="42" spans="1:35" ht="14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I42" s="8"/>
    </row>
    <row r="43" spans="1:35" ht="14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I43" s="8"/>
    </row>
    <row r="44" spans="1:35" ht="14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I44" s="8"/>
    </row>
    <row r="45" spans="1:35" ht="14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I45" s="8"/>
    </row>
    <row r="46" spans="1:35" ht="14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I46" s="8"/>
    </row>
    <row r="47" spans="1:35" ht="14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I47" s="8"/>
    </row>
    <row r="48" spans="1:35" ht="14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I48" s="8"/>
    </row>
    <row r="49" spans="1:35" ht="14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I49" s="8"/>
    </row>
    <row r="50" spans="1:35" ht="14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I50" s="8"/>
    </row>
    <row r="51" spans="1:35" ht="14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I51" s="8"/>
    </row>
    <row r="52" spans="1:35" ht="14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I52" s="8"/>
    </row>
    <row r="53" spans="1:35" ht="14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I53" s="8"/>
    </row>
    <row r="54" spans="1:35" ht="14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I54" s="8"/>
    </row>
    <row r="55" spans="1:35" ht="14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I55" s="8"/>
    </row>
    <row r="56" spans="1:35" ht="14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I56" s="8"/>
    </row>
    <row r="57" spans="1:35" ht="14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I57" s="8"/>
    </row>
    <row r="58" spans="1:35" ht="14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I58" s="8"/>
    </row>
    <row r="59" spans="1:35" ht="14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I59" s="8"/>
    </row>
    <row r="60" spans="1:35" ht="14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I60" s="8"/>
    </row>
    <row r="61" spans="1:35" ht="14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I61" s="8"/>
    </row>
    <row r="62" spans="1:35" ht="14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I62" s="8"/>
    </row>
    <row r="63" spans="1:35" ht="14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I63" s="8"/>
    </row>
    <row r="64" spans="1:35" ht="14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I64" s="8"/>
    </row>
    <row r="65" spans="1:35" ht="14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I65" s="8"/>
    </row>
    <row r="66" spans="1:35" ht="14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I66" s="8"/>
    </row>
    <row r="67" spans="1:35" ht="14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I67" s="8"/>
    </row>
    <row r="68" spans="1:35" ht="14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I68" s="8"/>
    </row>
    <row r="69" spans="1:35" ht="14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I69" s="8"/>
    </row>
    <row r="70" spans="1:35" ht="14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I70" s="8"/>
    </row>
    <row r="71" spans="1:35" ht="14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I71" s="8"/>
    </row>
    <row r="72" spans="1:35" ht="14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I72" s="8"/>
    </row>
    <row r="73" spans="1:35" ht="14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I73" s="8"/>
    </row>
    <row r="74" spans="1:35" ht="14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I74" s="8"/>
    </row>
    <row r="75" spans="1:35" ht="14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I75" s="8"/>
    </row>
    <row r="76" spans="1:35" ht="14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I76" s="8"/>
    </row>
    <row r="77" spans="1:35" ht="14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I77" s="8"/>
    </row>
    <row r="78" spans="1:35" ht="14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I78" s="8"/>
    </row>
    <row r="79" spans="1:35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I79" s="8"/>
    </row>
    <row r="80" spans="1:35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I80" s="8"/>
    </row>
    <row r="81" spans="1:35" ht="14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I81" s="8"/>
    </row>
    <row r="82" spans="1:35" ht="14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I82" s="8"/>
    </row>
    <row r="83" spans="1:35" ht="14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I83" s="8"/>
    </row>
    <row r="84" spans="1:35" ht="14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I84" s="8"/>
    </row>
    <row r="85" spans="1:35" ht="14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I85" s="8"/>
    </row>
    <row r="86" spans="1:35" ht="14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I86" s="8"/>
    </row>
    <row r="87" spans="1:35" ht="14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I87" s="8"/>
    </row>
    <row r="88" spans="1:35" ht="14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I88" s="8"/>
    </row>
    <row r="89" spans="1:35" ht="14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I89" s="8"/>
    </row>
    <row r="90" spans="1:35" ht="14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I90" s="8"/>
    </row>
    <row r="91" spans="1:35" ht="14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I91" s="8"/>
    </row>
    <row r="92" spans="1:35" ht="14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I92" s="8"/>
    </row>
    <row r="93" spans="1:35" ht="14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I93" s="8"/>
    </row>
    <row r="94" spans="1:35" ht="14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I94" s="8"/>
    </row>
    <row r="95" spans="1:35" ht="14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I95" s="8"/>
    </row>
    <row r="96" spans="1:35" ht="14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I96" s="8"/>
    </row>
    <row r="97" spans="1:35" ht="14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I97" s="8"/>
    </row>
    <row r="98" spans="1:35" ht="14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I98" s="8"/>
    </row>
    <row r="99" spans="1:35" ht="14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I99" s="8"/>
    </row>
    <row r="100" spans="1:35" ht="14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I100" s="8"/>
    </row>
    <row r="101" spans="1:35" ht="14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I101" s="8"/>
    </row>
    <row r="102" spans="1:35" ht="14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I102" s="8"/>
    </row>
    <row r="103" spans="1:35" ht="14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I103" s="8"/>
    </row>
    <row r="104" spans="1:35" ht="14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I104" s="8"/>
    </row>
    <row r="105" spans="1:35" ht="14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I105" s="8"/>
    </row>
    <row r="106" spans="1:35" ht="14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I106" s="8"/>
    </row>
    <row r="107" spans="1:35" ht="14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I107" s="8"/>
    </row>
    <row r="108" spans="1:35" ht="14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I108" s="8"/>
    </row>
    <row r="109" spans="1:35" ht="14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I109" s="8"/>
    </row>
    <row r="110" spans="1:35" ht="14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I110" s="8"/>
    </row>
    <row r="111" spans="1:35" ht="14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I111" s="8"/>
    </row>
    <row r="112" spans="1:35" ht="14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I112" s="8"/>
    </row>
    <row r="113" spans="1:35" ht="14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I113" s="8"/>
    </row>
    <row r="114" spans="1:35" ht="14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I114" s="8"/>
    </row>
    <row r="115" spans="1:35" ht="14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I115" s="8"/>
    </row>
    <row r="116" spans="1:35" ht="14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I116" s="8"/>
    </row>
    <row r="117" spans="1:35" ht="14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I117" s="8"/>
    </row>
    <row r="118" spans="1:35" ht="14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I118" s="8"/>
    </row>
    <row r="119" spans="1:35" ht="14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I119" s="8"/>
    </row>
    <row r="120" spans="1:35" ht="14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I120" s="8"/>
    </row>
    <row r="121" spans="1:35" ht="14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I121" s="8"/>
    </row>
    <row r="122" spans="1:35" ht="14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I122" s="8"/>
    </row>
    <row r="123" spans="1:35" ht="14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I123" s="8"/>
    </row>
    <row r="124" spans="1:35" ht="14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I124" s="8"/>
    </row>
    <row r="125" spans="1:35" ht="14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I125" s="8"/>
    </row>
  </sheetData>
  <sheetProtection password="9DDB" sheet="1"/>
  <mergeCells count="35">
    <mergeCell ref="L1:P1"/>
    <mergeCell ref="AM3:AN3"/>
    <mergeCell ref="AO3:AP3"/>
    <mergeCell ref="AQ3:AR3"/>
    <mergeCell ref="AJ2:AJ4"/>
    <mergeCell ref="AC2:AC4"/>
    <mergeCell ref="AD2:AI2"/>
    <mergeCell ref="AD3:AE3"/>
    <mergeCell ref="AF3:AG3"/>
    <mergeCell ref="AH3:AI3"/>
    <mergeCell ref="A2:A4"/>
    <mergeCell ref="B2:B4"/>
    <mergeCell ref="I3:J3"/>
    <mergeCell ref="K3:L3"/>
    <mergeCell ref="G3:H3"/>
    <mergeCell ref="E2:L2"/>
    <mergeCell ref="C2:C4"/>
    <mergeCell ref="D2:D4"/>
    <mergeCell ref="E3:F3"/>
    <mergeCell ref="M2:O3"/>
    <mergeCell ref="AB2:AB4"/>
    <mergeCell ref="AW2:AW4"/>
    <mergeCell ref="V3:W3"/>
    <mergeCell ref="P2:W2"/>
    <mergeCell ref="T3:U3"/>
    <mergeCell ref="P3:Q3"/>
    <mergeCell ref="R3:S3"/>
    <mergeCell ref="AK2:AR2"/>
    <mergeCell ref="AK3:AL3"/>
    <mergeCell ref="AU3:AV3"/>
    <mergeCell ref="AS2:AV2"/>
    <mergeCell ref="X3:Y3"/>
    <mergeCell ref="Z3:AA3"/>
    <mergeCell ref="X2:AA2"/>
    <mergeCell ref="AS3:AT3"/>
  </mergeCells>
  <dataValidations count="7">
    <dataValidation type="whole" operator="greaterThanOrEqual" allowBlank="1" showErrorMessage="1" promptTitle="Chú ý!" prompt="Chỉ nhập dữ liệu là số nguyên." errorTitle="Nhập sai dữ liệu!" error="Hãy kiểm tra lại:&#10;- Số lượng phải là số nguyên dương;&#10;Hãy nhập lại!" sqref="V6:V35 E6:E35 G6:G35 I6:I35 K6:K35 P6:P35 R6:R35 T6:T35 Z6:Z35 X6:X35">
      <formula1>0</formula1>
    </dataValidation>
    <dataValidation type="decimal" operator="greaterThanOrEqual" allowBlank="1" showErrorMessage="1" promptTitle="Chú ý!" prompt="Chỉ nhập dữ liệu là số nguyên dương." errorTitle="Nhập sai dữ liệu!" error="Hãy kiểm tra:&#10;- Diện tích phải là số không âm;&#10;- Diện tích phải không nhỏ hơn diện tích sân chơi.&#10;Hãy nhập lại!" sqref="C6:C35">
      <formula1>D6</formula1>
    </dataValidation>
    <dataValidation type="decimal" operator="lessThanOrEqual" showErrorMessage="1" promptTitle="Chú ý!" prompt="Chỉ nhập dữ liệu là số nguyên dương." errorTitle="Nhập sai dữ liệu!" error="Hãy kiểm tra:&#10;- Diện tích phải là số không âm;&#10;- Diện tích sân chơi phải không lớn hơn diện tích.&#10;Hãy nhập lại!" sqref="D6:D35">
      <formula1>C6</formula1>
    </dataValidation>
    <dataValidation type="whole" operator="lessThanOrEqual" showErrorMessage="1" promptTitle="Chú ý!" prompt="Chỉ nhập dữ liệu là số nguyên." errorTitle="Nhập sai dữ liệu!" error="Hãy kiểm tra: &#10;- Số phòng học phải là số nguyên dương.&#10;- Số phòng học đủ bàn ghế, thiếu diện tích không được lớn hơn tổng số phòng học chia theo cấp xây dựng.&#10;Hãy nhập lại!" sqref="O6:O35">
      <formula1>E6+G6+I6+K6</formula1>
    </dataValidation>
    <dataValidation type="whole" operator="lessThanOrEqual" showErrorMessage="1" promptTitle="Chú ý!" prompt="Chỉ nhập dữ liệu là số nguyên." errorTitle="Nhập sai dữ liệu!" error="Hãy kiểm tra: &#10;- Số phòng học phải là số nguyên dương.&#10;- Số phòng học đủ diện tích và bàn ghế không được lớn hơn tổng số phòng học theo cấp xây dựng.&#10;Hãy nhập lại!" sqref="M6:M35">
      <formula1>E6+G6+I6+K6</formula1>
    </dataValidation>
    <dataValidation type="whole" operator="lessThanOrEqual" showErrorMessage="1" promptTitle="Chú ý!" prompt="Chỉ nhập dữ liệu là số nguyên." errorTitle="Nhập sai dữ liệu!" error="Hãy kiểm tra: &#10;- Số phòng học phải là số nguyên dương.&#10;- Số phòng học đủ diện tích, thiếu bàn ghế không được lớn hơn tổng số phòng học chia theo cấp xây dựng.&#10;Hãy nhập lại!" sqref="N6:N35">
      <formula1>E6+G6+I6+K6</formula1>
    </dataValidation>
    <dataValidation type="decimal" operator="lessThanOrEqual" showErrorMessage="1" promptTitle="Chú ý!" prompt="Chỉ nhập dữ liệu là số nguyên dương." errorTitle="Nhập sai dữ liệu!" error="Hãy kiểm tra lại:&#10;- Diện tích phải là số dương.&#10;- Diện tích phải lớn hơn số lượng.&#10;- Bạn chưa nhập số lượng.&#10;Hãy nhập lại!" sqref="Q6:Q35 S6:S35 U6:U35 L6:L35 F6:F35 H6:H35 J6:J35 W6:W35 Y6:Y35 AA6:AA35">
      <formula1>IF(P6=0,0,$C6)</formula1>
    </dataValidation>
  </dataValidations>
  <printOptions horizontalCentered="1"/>
  <pageMargins left="0.2" right="0.2" top="0.5511811023622047" bottom="0.1968503937007874" header="0.31496062992125984" footer="0.15748031496062992"/>
  <pageSetup horizontalDpi="600" verticalDpi="600" orientation="landscape" paperSize="9" r:id="rId1"/>
  <rowBreaks count="1" manualBreakCount="1">
    <brk id="35" max="255" man="1"/>
  </rowBreaks>
  <ignoredErrors>
    <ignoredError sqref="AE6:AR35 AW6:AW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B36"/>
  <sheetViews>
    <sheetView showGridLines="0" showZero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12" sqref="O12"/>
    </sheetView>
  </sheetViews>
  <sheetFormatPr defaultColWidth="9.125" defaultRowHeight="14.25"/>
  <cols>
    <col min="1" max="1" width="3.25390625" style="31" customWidth="1"/>
    <col min="2" max="2" width="11.625" style="23" customWidth="1"/>
    <col min="3" max="4" width="2.625" style="23" customWidth="1"/>
    <col min="5" max="10" width="3.375" style="23" customWidth="1"/>
    <col min="11" max="11" width="2.625" style="23" customWidth="1"/>
    <col min="12" max="17" width="3.375" style="23" customWidth="1"/>
    <col min="18" max="18" width="2.625" style="23" customWidth="1"/>
    <col min="19" max="24" width="3.375" style="23" customWidth="1"/>
    <col min="25" max="25" width="2.625" style="23" customWidth="1"/>
    <col min="26" max="31" width="3.375" style="23" customWidth="1"/>
    <col min="32" max="32" width="3.25390625" style="23" customWidth="1"/>
    <col min="33" max="38" width="3.375" style="23" customWidth="1"/>
    <col min="39" max="42" width="3.125" style="0" customWidth="1"/>
    <col min="43" max="43" width="3.875" style="0" customWidth="1"/>
    <col min="44" max="44" width="3.125" style="0" customWidth="1"/>
    <col min="45" max="45" width="3.25390625" style="0" customWidth="1"/>
    <col min="46" max="47" width="3.125" style="0" customWidth="1"/>
    <col min="48" max="54" width="9.00390625" style="0" customWidth="1"/>
    <col min="55" max="16384" width="9.125" style="23" customWidth="1"/>
  </cols>
  <sheetData>
    <row r="1" spans="1:33" ht="15.75" customHeight="1">
      <c r="A1" s="32" t="s">
        <v>119</v>
      </c>
      <c r="B1" s="2"/>
      <c r="C1" s="5"/>
      <c r="AC1" s="318">
        <f>IF(COUNT(AM6:AT36,0)=248,"","Còn lỗi. Kiểm tra lại!")</f>
      </c>
      <c r="AD1" s="318"/>
      <c r="AE1" s="318"/>
      <c r="AF1" s="318"/>
      <c r="AG1" s="318"/>
    </row>
    <row r="2" spans="1:54" s="38" customFormat="1" ht="14.25" customHeight="1">
      <c r="A2" s="312" t="s">
        <v>27</v>
      </c>
      <c r="B2" s="312" t="s">
        <v>28</v>
      </c>
      <c r="C2" s="319" t="s">
        <v>181</v>
      </c>
      <c r="D2" s="309" t="s">
        <v>183</v>
      </c>
      <c r="E2" s="310"/>
      <c r="F2" s="310"/>
      <c r="G2" s="310"/>
      <c r="H2" s="310"/>
      <c r="I2" s="310"/>
      <c r="J2" s="311"/>
      <c r="K2" s="309" t="s">
        <v>184</v>
      </c>
      <c r="L2" s="310"/>
      <c r="M2" s="310"/>
      <c r="N2" s="310"/>
      <c r="O2" s="310"/>
      <c r="P2" s="310"/>
      <c r="Q2" s="311"/>
      <c r="R2" s="309" t="s">
        <v>185</v>
      </c>
      <c r="S2" s="310"/>
      <c r="T2" s="310"/>
      <c r="U2" s="310"/>
      <c r="V2" s="310"/>
      <c r="W2" s="310"/>
      <c r="X2" s="311"/>
      <c r="Y2" s="309" t="s">
        <v>186</v>
      </c>
      <c r="Z2" s="310"/>
      <c r="AA2" s="310"/>
      <c r="AB2" s="310"/>
      <c r="AC2" s="310"/>
      <c r="AD2" s="310"/>
      <c r="AE2" s="311"/>
      <c r="AF2" s="309" t="s">
        <v>187</v>
      </c>
      <c r="AG2" s="310"/>
      <c r="AH2" s="310"/>
      <c r="AI2" s="310"/>
      <c r="AJ2" s="310"/>
      <c r="AK2" s="310"/>
      <c r="AL2" s="311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</row>
    <row r="3" spans="1:54" s="38" customFormat="1" ht="14.25" customHeight="1">
      <c r="A3" s="312"/>
      <c r="B3" s="312"/>
      <c r="C3" s="320"/>
      <c r="D3" s="315" t="s">
        <v>34</v>
      </c>
      <c r="E3" s="313" t="s">
        <v>104</v>
      </c>
      <c r="F3" s="313"/>
      <c r="G3" s="313"/>
      <c r="H3" s="313"/>
      <c r="I3" s="313"/>
      <c r="J3" s="313"/>
      <c r="K3" s="315" t="s">
        <v>34</v>
      </c>
      <c r="L3" s="313" t="s">
        <v>104</v>
      </c>
      <c r="M3" s="313"/>
      <c r="N3" s="313"/>
      <c r="O3" s="313"/>
      <c r="P3" s="313"/>
      <c r="Q3" s="313"/>
      <c r="R3" s="315" t="s">
        <v>34</v>
      </c>
      <c r="S3" s="313" t="s">
        <v>104</v>
      </c>
      <c r="T3" s="313"/>
      <c r="U3" s="313"/>
      <c r="V3" s="313"/>
      <c r="W3" s="313"/>
      <c r="X3" s="313"/>
      <c r="Y3" s="315" t="s">
        <v>34</v>
      </c>
      <c r="Z3" s="313" t="s">
        <v>104</v>
      </c>
      <c r="AA3" s="313"/>
      <c r="AB3" s="313"/>
      <c r="AC3" s="313"/>
      <c r="AD3" s="313"/>
      <c r="AE3" s="313"/>
      <c r="AF3" s="315" t="s">
        <v>34</v>
      </c>
      <c r="AG3" s="313" t="s">
        <v>104</v>
      </c>
      <c r="AH3" s="313"/>
      <c r="AI3" s="313"/>
      <c r="AJ3" s="313"/>
      <c r="AK3" s="313"/>
      <c r="AL3" s="31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4" spans="1:54" s="38" customFormat="1" ht="14.25" customHeight="1">
      <c r="A4" s="312"/>
      <c r="B4" s="312"/>
      <c r="C4" s="320"/>
      <c r="D4" s="316"/>
      <c r="E4" s="314" t="s">
        <v>40</v>
      </c>
      <c r="F4" s="312" t="s">
        <v>191</v>
      </c>
      <c r="G4" s="312"/>
      <c r="H4" s="312"/>
      <c r="I4" s="312"/>
      <c r="J4" s="312"/>
      <c r="K4" s="316"/>
      <c r="L4" s="314" t="s">
        <v>40</v>
      </c>
      <c r="M4" s="312" t="s">
        <v>191</v>
      </c>
      <c r="N4" s="312"/>
      <c r="O4" s="312"/>
      <c r="P4" s="312"/>
      <c r="Q4" s="312"/>
      <c r="R4" s="316"/>
      <c r="S4" s="314" t="s">
        <v>40</v>
      </c>
      <c r="T4" s="312" t="s">
        <v>191</v>
      </c>
      <c r="U4" s="312"/>
      <c r="V4" s="312"/>
      <c r="W4" s="312"/>
      <c r="X4" s="312"/>
      <c r="Y4" s="316"/>
      <c r="Z4" s="314" t="s">
        <v>40</v>
      </c>
      <c r="AA4" s="312" t="s">
        <v>191</v>
      </c>
      <c r="AB4" s="312"/>
      <c r="AC4" s="312"/>
      <c r="AD4" s="312"/>
      <c r="AE4" s="312"/>
      <c r="AF4" s="316"/>
      <c r="AG4" s="314" t="s">
        <v>40</v>
      </c>
      <c r="AH4" s="312" t="s">
        <v>191</v>
      </c>
      <c r="AI4" s="312"/>
      <c r="AJ4" s="312"/>
      <c r="AK4" s="312"/>
      <c r="AL4" s="312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s="38" customFormat="1" ht="50.25" customHeight="1">
      <c r="A5" s="312"/>
      <c r="B5" s="312"/>
      <c r="C5" s="321"/>
      <c r="D5" s="317"/>
      <c r="E5" s="314"/>
      <c r="F5" s="116" t="s">
        <v>44</v>
      </c>
      <c r="G5" s="116" t="s">
        <v>188</v>
      </c>
      <c r="H5" s="116" t="s">
        <v>189</v>
      </c>
      <c r="I5" s="116" t="s">
        <v>181</v>
      </c>
      <c r="J5" s="116" t="s">
        <v>192</v>
      </c>
      <c r="K5" s="317"/>
      <c r="L5" s="314"/>
      <c r="M5" s="116" t="s">
        <v>44</v>
      </c>
      <c r="N5" s="116" t="s">
        <v>188</v>
      </c>
      <c r="O5" s="116" t="s">
        <v>189</v>
      </c>
      <c r="P5" s="116" t="s">
        <v>181</v>
      </c>
      <c r="Q5" s="116" t="s">
        <v>192</v>
      </c>
      <c r="R5" s="317"/>
      <c r="S5" s="314"/>
      <c r="T5" s="116" t="s">
        <v>44</v>
      </c>
      <c r="U5" s="116" t="s">
        <v>188</v>
      </c>
      <c r="V5" s="116" t="s">
        <v>189</v>
      </c>
      <c r="W5" s="116" t="s">
        <v>181</v>
      </c>
      <c r="X5" s="116" t="s">
        <v>192</v>
      </c>
      <c r="Y5" s="317"/>
      <c r="Z5" s="314"/>
      <c r="AA5" s="116" t="s">
        <v>44</v>
      </c>
      <c r="AB5" s="116" t="s">
        <v>188</v>
      </c>
      <c r="AC5" s="116" t="s">
        <v>189</v>
      </c>
      <c r="AD5" s="116" t="s">
        <v>181</v>
      </c>
      <c r="AE5" s="116" t="s">
        <v>192</v>
      </c>
      <c r="AF5" s="317"/>
      <c r="AG5" s="314"/>
      <c r="AH5" s="116" t="s">
        <v>44</v>
      </c>
      <c r="AI5" s="116" t="s">
        <v>188</v>
      </c>
      <c r="AJ5" s="116" t="s">
        <v>189</v>
      </c>
      <c r="AK5" s="116" t="s">
        <v>181</v>
      </c>
      <c r="AL5" s="116" t="s">
        <v>192</v>
      </c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</row>
    <row r="6" spans="1:54" s="38" customFormat="1" ht="15" customHeight="1">
      <c r="A6" s="117"/>
      <c r="B6" s="81" t="s">
        <v>11</v>
      </c>
      <c r="C6" s="144">
        <f aca="true" t="shared" si="0" ref="C6:AL6">SUM(C7:C36)</f>
        <v>0</v>
      </c>
      <c r="D6" s="82">
        <f t="shared" si="0"/>
        <v>3</v>
      </c>
      <c r="E6" s="82">
        <f t="shared" si="0"/>
        <v>104</v>
      </c>
      <c r="F6" s="82">
        <f t="shared" si="0"/>
        <v>49</v>
      </c>
      <c r="G6" s="82">
        <f t="shared" si="0"/>
        <v>0</v>
      </c>
      <c r="H6" s="82">
        <f t="shared" si="0"/>
        <v>0</v>
      </c>
      <c r="I6" s="82">
        <f t="shared" si="0"/>
        <v>0</v>
      </c>
      <c r="J6" s="82">
        <f t="shared" si="0"/>
        <v>0</v>
      </c>
      <c r="K6" s="82">
        <f t="shared" si="0"/>
        <v>3</v>
      </c>
      <c r="L6" s="82">
        <f t="shared" si="0"/>
        <v>105</v>
      </c>
      <c r="M6" s="82">
        <f t="shared" si="0"/>
        <v>52</v>
      </c>
      <c r="N6" s="82">
        <f t="shared" si="0"/>
        <v>0</v>
      </c>
      <c r="O6" s="82">
        <f t="shared" si="0"/>
        <v>0</v>
      </c>
      <c r="P6" s="82">
        <f t="shared" si="0"/>
        <v>0</v>
      </c>
      <c r="Q6" s="82">
        <f t="shared" si="0"/>
        <v>0</v>
      </c>
      <c r="R6" s="82">
        <f t="shared" si="0"/>
        <v>3</v>
      </c>
      <c r="S6" s="82">
        <f t="shared" si="0"/>
        <v>100</v>
      </c>
      <c r="T6" s="82">
        <f t="shared" si="0"/>
        <v>43</v>
      </c>
      <c r="U6" s="82">
        <f t="shared" si="0"/>
        <v>0</v>
      </c>
      <c r="V6" s="82">
        <f t="shared" si="0"/>
        <v>0</v>
      </c>
      <c r="W6" s="82">
        <f t="shared" si="0"/>
        <v>0</v>
      </c>
      <c r="X6" s="82">
        <f t="shared" si="0"/>
        <v>0</v>
      </c>
      <c r="Y6" s="82">
        <f t="shared" si="0"/>
        <v>4</v>
      </c>
      <c r="Z6" s="82">
        <f t="shared" si="0"/>
        <v>98</v>
      </c>
      <c r="AA6" s="82">
        <f t="shared" si="0"/>
        <v>50</v>
      </c>
      <c r="AB6" s="82">
        <f t="shared" si="0"/>
        <v>0</v>
      </c>
      <c r="AC6" s="82">
        <f t="shared" si="0"/>
        <v>0</v>
      </c>
      <c r="AD6" s="82">
        <f t="shared" si="0"/>
        <v>0</v>
      </c>
      <c r="AE6" s="82">
        <f t="shared" si="0"/>
        <v>2</v>
      </c>
      <c r="AF6" s="82">
        <f t="shared" si="0"/>
        <v>3</v>
      </c>
      <c r="AG6" s="82">
        <f t="shared" si="0"/>
        <v>100</v>
      </c>
      <c r="AH6" s="82">
        <f t="shared" si="0"/>
        <v>50</v>
      </c>
      <c r="AI6" s="82">
        <f t="shared" si="0"/>
        <v>0</v>
      </c>
      <c r="AJ6" s="82">
        <f t="shared" si="0"/>
        <v>0</v>
      </c>
      <c r="AK6" s="82">
        <f t="shared" si="0"/>
        <v>0</v>
      </c>
      <c r="AL6" s="82">
        <f t="shared" si="0"/>
        <v>1</v>
      </c>
      <c r="AM6" s="71">
        <f>IF(OR(D6&gt;E6,E6&lt;F6,E6&lt;G6,G6&lt;H6,E6&lt;I6,E6&lt;J6),"Er",)</f>
        <v>0</v>
      </c>
      <c r="AN6" s="72">
        <f>IF(OR(K6&gt;L6,L6&lt;M6,L6&lt;N6,N6&lt;O6,L6&lt;P6,L6&lt;Q6),"Er",)</f>
        <v>0</v>
      </c>
      <c r="AO6" s="72">
        <f>IF(OR(R6&gt;S6,S6&lt;T6,S6&lt;U6,U6&lt;V6,S6&lt;W6,S6&lt;X6),"Er",)</f>
        <v>0</v>
      </c>
      <c r="AP6" s="72">
        <f>IF(OR(Y6&gt;Z6,Z6&lt;AA6,Z6&lt;AB6,AB6&lt;AC6,Z6&lt;AD6,Z6&lt;AE6),"Er",)</f>
        <v>0</v>
      </c>
      <c r="AQ6" s="72">
        <f>IF(OR(AF6&gt;AG6,AG6&lt;AH6,AG6&lt;AI6,AI6&lt;AJ6,AG6&lt;AK6,AG6&lt;AL6),"Er",)</f>
        <v>0</v>
      </c>
      <c r="AR6" s="72">
        <f>IF(OR(AND(C6=0,I6&lt;&gt;0),AND(C6=0,P6&lt;&gt;0),AND(C6=0,W6&lt;&gt;0),AND(C6=0,AD6&lt;&gt;0),AND(C6=0,AK6&lt;&gt;0)),"Er",)</f>
        <v>0</v>
      </c>
      <c r="AS6" s="166">
        <f aca="true" t="shared" si="1" ref="AS6:AS36">IF(OR(AND(D6+C6=0,E6&lt;&gt;0),AND(K6+C6=0,L6&lt;&gt;0),AND(R6+C6=0,S6&lt;&gt;0),AND(Y6+C6=0,Z6&lt;&gt;0),AND(AF6+C6=0,AG6&lt;&gt;0)),"Er",)</f>
        <v>0</v>
      </c>
      <c r="AT6" s="167"/>
      <c r="AU6"/>
      <c r="AV6"/>
      <c r="AW6"/>
      <c r="AX6"/>
      <c r="AY6"/>
      <c r="AZ6"/>
      <c r="BA6"/>
      <c r="BB6"/>
    </row>
    <row r="7" spans="1:54" s="38" customFormat="1" ht="15" customHeight="1">
      <c r="A7" s="191">
        <f>Truong!A11</f>
        <v>1</v>
      </c>
      <c r="B7" s="42" t="str">
        <f>Truong!B11</f>
        <v>Phú Thái</v>
      </c>
      <c r="C7" s="69"/>
      <c r="D7" s="69">
        <v>3</v>
      </c>
      <c r="E7" s="69">
        <v>104</v>
      </c>
      <c r="F7" s="69">
        <v>49</v>
      </c>
      <c r="G7" s="69"/>
      <c r="H7" s="69"/>
      <c r="I7" s="69"/>
      <c r="J7" s="69"/>
      <c r="K7" s="69">
        <v>3</v>
      </c>
      <c r="L7" s="69">
        <v>105</v>
      </c>
      <c r="M7" s="69">
        <v>52</v>
      </c>
      <c r="N7" s="69"/>
      <c r="O7" s="69"/>
      <c r="P7" s="69"/>
      <c r="Q7" s="69"/>
      <c r="R7" s="69">
        <v>3</v>
      </c>
      <c r="S7" s="69">
        <v>100</v>
      </c>
      <c r="T7" s="69">
        <v>43</v>
      </c>
      <c r="U7" s="69"/>
      <c r="V7" s="69"/>
      <c r="W7" s="69"/>
      <c r="X7" s="69"/>
      <c r="Y7" s="69">
        <v>4</v>
      </c>
      <c r="Z7" s="69">
        <v>98</v>
      </c>
      <c r="AA7" s="69">
        <v>50</v>
      </c>
      <c r="AB7" s="69"/>
      <c r="AC7" s="69"/>
      <c r="AD7" s="69"/>
      <c r="AE7" s="69">
        <v>2</v>
      </c>
      <c r="AF7" s="69">
        <v>3</v>
      </c>
      <c r="AG7" s="69">
        <v>100</v>
      </c>
      <c r="AH7" s="69">
        <v>50</v>
      </c>
      <c r="AI7" s="69"/>
      <c r="AJ7" s="69"/>
      <c r="AK7" s="69"/>
      <c r="AL7" s="69">
        <v>1</v>
      </c>
      <c r="AM7" s="71">
        <f>IF(OR(D7&gt;E7,E7&lt;MAX(F7:J7),H7&gt;MIN(F7:G7)),"Er",)</f>
        <v>0</v>
      </c>
      <c r="AN7" s="72">
        <f>IF(OR(K7&gt;L7,L7&lt;MAX(M7:Q7),O7&gt;MIN(M7:N7)),"Er",)</f>
        <v>0</v>
      </c>
      <c r="AO7" s="72">
        <f>IF(OR(R7&gt;S7,S7&lt;MAX(T7:X7),V7&gt;MIN(T7:U7)),"Er",)</f>
        <v>0</v>
      </c>
      <c r="AP7" s="72">
        <f>IF(OR(Y7&gt;Z7,Z7&lt;MAX(AA7:AE7),AC7&gt;MIN(AA7:AB7)),"Er",)</f>
        <v>0</v>
      </c>
      <c r="AQ7" s="72">
        <f>IF(OR(AF7&gt;AG7,AG7&lt;MAX(AH7:AL7),AJ7&gt;MIN(AH7:AI7)),"Er",)</f>
        <v>0</v>
      </c>
      <c r="AR7" s="72">
        <f>IF(OR(AND(C7=0,SUM(I7,P7,W7,AD7,AK7)&lt;&gt;0),AND(C7&lt;&gt;0,SUM(I7,P7,W7,AD7,AK7)=0)),"Er",)</f>
        <v>0</v>
      </c>
      <c r="AS7" s="166">
        <f t="shared" si="1"/>
        <v>0</v>
      </c>
      <c r="AT7" s="167">
        <f aca="true" t="shared" si="2" ref="AT7:AT36">IF(OR(AND(A7&lt;1,SUM(C7:AL7)&lt;&gt;0),COUNTIF(C7:AL7,"*")&lt;&gt;0),"Er",)</f>
        <v>0</v>
      </c>
      <c r="AU7"/>
      <c r="AV7"/>
      <c r="AW7"/>
      <c r="AX7"/>
      <c r="AY7"/>
      <c r="AZ7"/>
      <c r="BA7"/>
      <c r="BB7"/>
    </row>
    <row r="8" spans="1:54" s="38" customFormat="1" ht="15" customHeight="1">
      <c r="A8" s="191">
        <f>Truong!A12</f>
        <v>0</v>
      </c>
      <c r="B8" s="42">
        <f>Truong!B12</f>
        <v>0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1">
        <f aca="true" t="shared" si="3" ref="AM8:AM36">IF(OR(D8&gt;E8,E8&lt;MAX(F8:J8),H8&gt;MIN(F8:G8)),"Er",)</f>
        <v>0</v>
      </c>
      <c r="AN8" s="72">
        <f aca="true" t="shared" si="4" ref="AN8:AN36">IF(OR(K8&gt;L8,L8&lt;MAX(M8:Q8),O8&gt;MIN(M8:N8)),"Er",)</f>
        <v>0</v>
      </c>
      <c r="AO8" s="72">
        <f aca="true" t="shared" si="5" ref="AO8:AO36">IF(OR(R8&gt;S8,S8&lt;MAX(T8:X8),V8&gt;MIN(T8:U8)),"Er",)</f>
        <v>0</v>
      </c>
      <c r="AP8" s="72">
        <f aca="true" t="shared" si="6" ref="AP8:AP36">IF(OR(Y8&gt;Z8,Z8&lt;MAX(AA8:AE8),AC8&gt;MIN(AA8:AB8)),"Er",)</f>
        <v>0</v>
      </c>
      <c r="AQ8" s="72">
        <f aca="true" t="shared" si="7" ref="AQ8:AQ36">IF(OR(AF8&gt;AG8,AG8&lt;MAX(AH8:AL8),AJ8&gt;MIN(AH8:AI8)),"Er",)</f>
        <v>0</v>
      </c>
      <c r="AR8" s="72">
        <f aca="true" t="shared" si="8" ref="AR8:AR36">IF(OR(AND(C8=0,SUM(I8,P8,W8,AD8,AK8)&lt;&gt;0),AND(C8&lt;&gt;0,SUM(I8,P8,W8,AD8,AK8)=0)),"Er",)</f>
        <v>0</v>
      </c>
      <c r="AS8" s="166">
        <f t="shared" si="1"/>
        <v>0</v>
      </c>
      <c r="AT8" s="167">
        <f t="shared" si="2"/>
        <v>0</v>
      </c>
      <c r="AU8"/>
      <c r="AV8"/>
      <c r="AW8"/>
      <c r="AX8"/>
      <c r="AY8"/>
      <c r="AZ8"/>
      <c r="BA8"/>
      <c r="BB8"/>
    </row>
    <row r="9" spans="1:54" s="38" customFormat="1" ht="15" customHeight="1">
      <c r="A9" s="191">
        <f>Truong!A13</f>
        <v>0</v>
      </c>
      <c r="B9" s="42">
        <f>Truong!B13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1">
        <f t="shared" si="3"/>
        <v>0</v>
      </c>
      <c r="AN9" s="72">
        <f t="shared" si="4"/>
        <v>0</v>
      </c>
      <c r="AO9" s="72">
        <f t="shared" si="5"/>
        <v>0</v>
      </c>
      <c r="AP9" s="72">
        <f t="shared" si="6"/>
        <v>0</v>
      </c>
      <c r="AQ9" s="72">
        <f t="shared" si="7"/>
        <v>0</v>
      </c>
      <c r="AR9" s="72">
        <f t="shared" si="8"/>
        <v>0</v>
      </c>
      <c r="AS9" s="166">
        <f t="shared" si="1"/>
        <v>0</v>
      </c>
      <c r="AT9" s="167">
        <f t="shared" si="2"/>
        <v>0</v>
      </c>
      <c r="AU9"/>
      <c r="AV9"/>
      <c r="AW9"/>
      <c r="AX9"/>
      <c r="AY9"/>
      <c r="AZ9"/>
      <c r="BA9"/>
      <c r="BB9"/>
    </row>
    <row r="10" spans="1:54" s="38" customFormat="1" ht="15" customHeight="1">
      <c r="A10" s="191">
        <f>Truong!A14</f>
        <v>0</v>
      </c>
      <c r="B10" s="42">
        <f>Truong!B14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1">
        <f t="shared" si="3"/>
        <v>0</v>
      </c>
      <c r="AN10" s="72">
        <f t="shared" si="4"/>
        <v>0</v>
      </c>
      <c r="AO10" s="72">
        <f t="shared" si="5"/>
        <v>0</v>
      </c>
      <c r="AP10" s="72">
        <f t="shared" si="6"/>
        <v>0</v>
      </c>
      <c r="AQ10" s="72">
        <f t="shared" si="7"/>
        <v>0</v>
      </c>
      <c r="AR10" s="72">
        <f t="shared" si="8"/>
        <v>0</v>
      </c>
      <c r="AS10" s="166">
        <f t="shared" si="1"/>
        <v>0</v>
      </c>
      <c r="AT10" s="167">
        <f t="shared" si="2"/>
        <v>0</v>
      </c>
      <c r="AU10"/>
      <c r="AV10"/>
      <c r="AW10"/>
      <c r="AX10"/>
      <c r="AY10"/>
      <c r="AZ10"/>
      <c r="BA10"/>
      <c r="BB10"/>
    </row>
    <row r="11" spans="1:54" s="38" customFormat="1" ht="15" customHeight="1">
      <c r="A11" s="191">
        <f>Truong!A15</f>
        <v>0</v>
      </c>
      <c r="B11" s="42">
        <f>Truong!B15</f>
        <v>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1">
        <f t="shared" si="3"/>
        <v>0</v>
      </c>
      <c r="AN11" s="72">
        <f t="shared" si="4"/>
        <v>0</v>
      </c>
      <c r="AO11" s="72">
        <f t="shared" si="5"/>
        <v>0</v>
      </c>
      <c r="AP11" s="72">
        <f t="shared" si="6"/>
        <v>0</v>
      </c>
      <c r="AQ11" s="72">
        <f t="shared" si="7"/>
        <v>0</v>
      </c>
      <c r="AR11" s="72">
        <f t="shared" si="8"/>
        <v>0</v>
      </c>
      <c r="AS11" s="166">
        <f t="shared" si="1"/>
        <v>0</v>
      </c>
      <c r="AT11" s="167">
        <f t="shared" si="2"/>
        <v>0</v>
      </c>
      <c r="AU11"/>
      <c r="AV11"/>
      <c r="AW11"/>
      <c r="AX11"/>
      <c r="AY11"/>
      <c r="AZ11"/>
      <c r="BA11"/>
      <c r="BB11"/>
    </row>
    <row r="12" spans="1:54" s="38" customFormat="1" ht="15" customHeight="1">
      <c r="A12" s="191">
        <f>Truong!A16</f>
        <v>0</v>
      </c>
      <c r="B12" s="42">
        <f>Truong!B16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1">
        <f t="shared" si="3"/>
        <v>0</v>
      </c>
      <c r="AN12" s="72">
        <f t="shared" si="4"/>
        <v>0</v>
      </c>
      <c r="AO12" s="72">
        <f t="shared" si="5"/>
        <v>0</v>
      </c>
      <c r="AP12" s="72">
        <f t="shared" si="6"/>
        <v>0</v>
      </c>
      <c r="AQ12" s="72">
        <f t="shared" si="7"/>
        <v>0</v>
      </c>
      <c r="AR12" s="72">
        <f t="shared" si="8"/>
        <v>0</v>
      </c>
      <c r="AS12" s="166">
        <f t="shared" si="1"/>
        <v>0</v>
      </c>
      <c r="AT12" s="167">
        <f t="shared" si="2"/>
        <v>0</v>
      </c>
      <c r="AU12"/>
      <c r="AV12"/>
      <c r="AW12"/>
      <c r="AX12"/>
      <c r="AY12"/>
      <c r="AZ12"/>
      <c r="BA12"/>
      <c r="BB12"/>
    </row>
    <row r="13" spans="1:54" s="38" customFormat="1" ht="15" customHeight="1">
      <c r="A13" s="191">
        <f>Truong!A17</f>
        <v>0</v>
      </c>
      <c r="B13" s="42">
        <f>Truong!B17</f>
        <v>0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1">
        <f t="shared" si="3"/>
        <v>0</v>
      </c>
      <c r="AN13" s="72">
        <f t="shared" si="4"/>
        <v>0</v>
      </c>
      <c r="AO13" s="72">
        <f t="shared" si="5"/>
        <v>0</v>
      </c>
      <c r="AP13" s="72">
        <f t="shared" si="6"/>
        <v>0</v>
      </c>
      <c r="AQ13" s="72">
        <f t="shared" si="7"/>
        <v>0</v>
      </c>
      <c r="AR13" s="72">
        <f t="shared" si="8"/>
        <v>0</v>
      </c>
      <c r="AS13" s="166">
        <f t="shared" si="1"/>
        <v>0</v>
      </c>
      <c r="AT13" s="167">
        <f t="shared" si="2"/>
        <v>0</v>
      </c>
      <c r="AU13"/>
      <c r="AV13"/>
      <c r="AW13"/>
      <c r="AX13"/>
      <c r="AY13"/>
      <c r="AZ13"/>
      <c r="BA13"/>
      <c r="BB13"/>
    </row>
    <row r="14" spans="1:54" s="38" customFormat="1" ht="15" customHeight="1">
      <c r="A14" s="191">
        <f>Truong!A18</f>
        <v>0</v>
      </c>
      <c r="B14" s="42">
        <f>Truong!B18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1">
        <f t="shared" si="3"/>
        <v>0</v>
      </c>
      <c r="AN14" s="72">
        <f t="shared" si="4"/>
        <v>0</v>
      </c>
      <c r="AO14" s="72">
        <f t="shared" si="5"/>
        <v>0</v>
      </c>
      <c r="AP14" s="72">
        <f t="shared" si="6"/>
        <v>0</v>
      </c>
      <c r="AQ14" s="72">
        <f t="shared" si="7"/>
        <v>0</v>
      </c>
      <c r="AR14" s="72">
        <f t="shared" si="8"/>
        <v>0</v>
      </c>
      <c r="AS14" s="166">
        <f t="shared" si="1"/>
        <v>0</v>
      </c>
      <c r="AT14" s="167">
        <f t="shared" si="2"/>
        <v>0</v>
      </c>
      <c r="AU14"/>
      <c r="AV14"/>
      <c r="AW14"/>
      <c r="AX14"/>
      <c r="AY14"/>
      <c r="AZ14"/>
      <c r="BA14"/>
      <c r="BB14"/>
    </row>
    <row r="15" spans="1:54" s="38" customFormat="1" ht="15" customHeight="1">
      <c r="A15" s="191">
        <f>Truong!A19</f>
        <v>0</v>
      </c>
      <c r="B15" s="42">
        <f>Truong!B19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1">
        <f t="shared" si="3"/>
        <v>0</v>
      </c>
      <c r="AN15" s="72">
        <f t="shared" si="4"/>
        <v>0</v>
      </c>
      <c r="AO15" s="72">
        <f t="shared" si="5"/>
        <v>0</v>
      </c>
      <c r="AP15" s="72">
        <f t="shared" si="6"/>
        <v>0</v>
      </c>
      <c r="AQ15" s="72">
        <f t="shared" si="7"/>
        <v>0</v>
      </c>
      <c r="AR15" s="72">
        <f t="shared" si="8"/>
        <v>0</v>
      </c>
      <c r="AS15" s="166">
        <f t="shared" si="1"/>
        <v>0</v>
      </c>
      <c r="AT15" s="167">
        <f t="shared" si="2"/>
        <v>0</v>
      </c>
      <c r="AU15"/>
      <c r="AV15"/>
      <c r="AW15"/>
      <c r="AX15"/>
      <c r="AY15"/>
      <c r="AZ15"/>
      <c r="BA15"/>
      <c r="BB15"/>
    </row>
    <row r="16" spans="1:54" s="38" customFormat="1" ht="15" customHeight="1">
      <c r="A16" s="191">
        <f>Truong!A20</f>
        <v>0</v>
      </c>
      <c r="B16" s="42">
        <f>Truong!B20</f>
        <v>0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1">
        <f t="shared" si="3"/>
        <v>0</v>
      </c>
      <c r="AN16" s="72">
        <f t="shared" si="4"/>
        <v>0</v>
      </c>
      <c r="AO16" s="72">
        <f t="shared" si="5"/>
        <v>0</v>
      </c>
      <c r="AP16" s="72">
        <f t="shared" si="6"/>
        <v>0</v>
      </c>
      <c r="AQ16" s="72">
        <f t="shared" si="7"/>
        <v>0</v>
      </c>
      <c r="AR16" s="72">
        <f t="shared" si="8"/>
        <v>0</v>
      </c>
      <c r="AS16" s="166">
        <f t="shared" si="1"/>
        <v>0</v>
      </c>
      <c r="AT16" s="167">
        <f t="shared" si="2"/>
        <v>0</v>
      </c>
      <c r="AU16"/>
      <c r="AV16"/>
      <c r="AW16"/>
      <c r="AX16"/>
      <c r="AY16"/>
      <c r="AZ16"/>
      <c r="BA16"/>
      <c r="BB16"/>
    </row>
    <row r="17" spans="1:54" s="38" customFormat="1" ht="15" customHeight="1">
      <c r="A17" s="191">
        <f>Truong!A21</f>
        <v>0</v>
      </c>
      <c r="B17" s="42">
        <f>Truong!B21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1">
        <f t="shared" si="3"/>
        <v>0</v>
      </c>
      <c r="AN17" s="72">
        <f t="shared" si="4"/>
        <v>0</v>
      </c>
      <c r="AO17" s="72">
        <f t="shared" si="5"/>
        <v>0</v>
      </c>
      <c r="AP17" s="72">
        <f t="shared" si="6"/>
        <v>0</v>
      </c>
      <c r="AQ17" s="72">
        <f t="shared" si="7"/>
        <v>0</v>
      </c>
      <c r="AR17" s="72">
        <f t="shared" si="8"/>
        <v>0</v>
      </c>
      <c r="AS17" s="166">
        <f t="shared" si="1"/>
        <v>0</v>
      </c>
      <c r="AT17" s="167">
        <f t="shared" si="2"/>
        <v>0</v>
      </c>
      <c r="AU17"/>
      <c r="AV17"/>
      <c r="AW17"/>
      <c r="AX17"/>
      <c r="AY17"/>
      <c r="AZ17"/>
      <c r="BA17"/>
      <c r="BB17"/>
    </row>
    <row r="18" spans="1:54" s="38" customFormat="1" ht="15" customHeight="1">
      <c r="A18" s="191">
        <f>Truong!A22</f>
        <v>0</v>
      </c>
      <c r="B18" s="42">
        <f>Truong!B22</f>
        <v>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1">
        <f t="shared" si="3"/>
        <v>0</v>
      </c>
      <c r="AN18" s="72">
        <f t="shared" si="4"/>
        <v>0</v>
      </c>
      <c r="AO18" s="72">
        <f t="shared" si="5"/>
        <v>0</v>
      </c>
      <c r="AP18" s="72">
        <f t="shared" si="6"/>
        <v>0</v>
      </c>
      <c r="AQ18" s="72">
        <f t="shared" si="7"/>
        <v>0</v>
      </c>
      <c r="AR18" s="72">
        <f t="shared" si="8"/>
        <v>0</v>
      </c>
      <c r="AS18" s="166">
        <f t="shared" si="1"/>
        <v>0</v>
      </c>
      <c r="AT18" s="167">
        <f t="shared" si="2"/>
        <v>0</v>
      </c>
      <c r="AU18"/>
      <c r="AV18"/>
      <c r="AW18"/>
      <c r="AX18"/>
      <c r="AY18"/>
      <c r="AZ18"/>
      <c r="BA18"/>
      <c r="BB18"/>
    </row>
    <row r="19" spans="1:54" s="38" customFormat="1" ht="15" customHeight="1">
      <c r="A19" s="191">
        <f>Truong!A23</f>
        <v>0</v>
      </c>
      <c r="B19" s="42">
        <f>Truong!B23</f>
        <v>0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1">
        <f t="shared" si="3"/>
        <v>0</v>
      </c>
      <c r="AN19" s="72">
        <f t="shared" si="4"/>
        <v>0</v>
      </c>
      <c r="AO19" s="72">
        <f t="shared" si="5"/>
        <v>0</v>
      </c>
      <c r="AP19" s="72">
        <f t="shared" si="6"/>
        <v>0</v>
      </c>
      <c r="AQ19" s="72">
        <f t="shared" si="7"/>
        <v>0</v>
      </c>
      <c r="AR19" s="72">
        <f t="shared" si="8"/>
        <v>0</v>
      </c>
      <c r="AS19" s="166">
        <f t="shared" si="1"/>
        <v>0</v>
      </c>
      <c r="AT19" s="167">
        <f t="shared" si="2"/>
        <v>0</v>
      </c>
      <c r="AU19"/>
      <c r="AV19"/>
      <c r="AW19"/>
      <c r="AX19"/>
      <c r="AY19"/>
      <c r="AZ19"/>
      <c r="BA19"/>
      <c r="BB19"/>
    </row>
    <row r="20" spans="1:54" s="38" customFormat="1" ht="15" customHeight="1">
      <c r="A20" s="191">
        <f>Truong!A24</f>
        <v>0</v>
      </c>
      <c r="B20" s="42">
        <f>Truong!B24</f>
        <v>0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1">
        <f t="shared" si="3"/>
        <v>0</v>
      </c>
      <c r="AN20" s="72">
        <f t="shared" si="4"/>
        <v>0</v>
      </c>
      <c r="AO20" s="72">
        <f t="shared" si="5"/>
        <v>0</v>
      </c>
      <c r="AP20" s="72">
        <f t="shared" si="6"/>
        <v>0</v>
      </c>
      <c r="AQ20" s="72">
        <f t="shared" si="7"/>
        <v>0</v>
      </c>
      <c r="AR20" s="72">
        <f t="shared" si="8"/>
        <v>0</v>
      </c>
      <c r="AS20" s="166">
        <f t="shared" si="1"/>
        <v>0</v>
      </c>
      <c r="AT20" s="167">
        <f t="shared" si="2"/>
        <v>0</v>
      </c>
      <c r="AU20"/>
      <c r="AV20"/>
      <c r="AW20"/>
      <c r="AX20"/>
      <c r="AY20"/>
      <c r="AZ20"/>
      <c r="BA20"/>
      <c r="BB20"/>
    </row>
    <row r="21" spans="1:54" s="38" customFormat="1" ht="15" customHeight="1">
      <c r="A21" s="191">
        <f>Truong!A25</f>
        <v>0</v>
      </c>
      <c r="B21" s="42">
        <f>Truong!B25</f>
        <v>0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1">
        <f t="shared" si="3"/>
        <v>0</v>
      </c>
      <c r="AN21" s="72">
        <f t="shared" si="4"/>
        <v>0</v>
      </c>
      <c r="AO21" s="72">
        <f t="shared" si="5"/>
        <v>0</v>
      </c>
      <c r="AP21" s="72">
        <f t="shared" si="6"/>
        <v>0</v>
      </c>
      <c r="AQ21" s="72">
        <f t="shared" si="7"/>
        <v>0</v>
      </c>
      <c r="AR21" s="72">
        <f t="shared" si="8"/>
        <v>0</v>
      </c>
      <c r="AS21" s="166">
        <f t="shared" si="1"/>
        <v>0</v>
      </c>
      <c r="AT21" s="167">
        <f t="shared" si="2"/>
        <v>0</v>
      </c>
      <c r="AU21"/>
      <c r="AV21"/>
      <c r="AW21"/>
      <c r="AX21"/>
      <c r="AY21"/>
      <c r="AZ21"/>
      <c r="BA21"/>
      <c r="BB21"/>
    </row>
    <row r="22" spans="1:54" s="38" customFormat="1" ht="15" customHeight="1">
      <c r="A22" s="191">
        <f>Truong!A26</f>
        <v>0</v>
      </c>
      <c r="B22" s="42">
        <f>Truong!B26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1">
        <f t="shared" si="3"/>
        <v>0</v>
      </c>
      <c r="AN22" s="72">
        <f t="shared" si="4"/>
        <v>0</v>
      </c>
      <c r="AO22" s="72">
        <f t="shared" si="5"/>
        <v>0</v>
      </c>
      <c r="AP22" s="72">
        <f t="shared" si="6"/>
        <v>0</v>
      </c>
      <c r="AQ22" s="72">
        <f t="shared" si="7"/>
        <v>0</v>
      </c>
      <c r="AR22" s="72">
        <f t="shared" si="8"/>
        <v>0</v>
      </c>
      <c r="AS22" s="166">
        <f t="shared" si="1"/>
        <v>0</v>
      </c>
      <c r="AT22" s="167">
        <f t="shared" si="2"/>
        <v>0</v>
      </c>
      <c r="AU22"/>
      <c r="AV22"/>
      <c r="AW22"/>
      <c r="AX22"/>
      <c r="AY22"/>
      <c r="AZ22"/>
      <c r="BA22"/>
      <c r="BB22"/>
    </row>
    <row r="23" spans="1:54" s="38" customFormat="1" ht="15" customHeight="1">
      <c r="A23" s="191">
        <f>Truong!A27</f>
        <v>0</v>
      </c>
      <c r="B23" s="42">
        <f>Truong!B27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1">
        <f t="shared" si="3"/>
        <v>0</v>
      </c>
      <c r="AN23" s="72">
        <f t="shared" si="4"/>
        <v>0</v>
      </c>
      <c r="AO23" s="72">
        <f t="shared" si="5"/>
        <v>0</v>
      </c>
      <c r="AP23" s="72">
        <f t="shared" si="6"/>
        <v>0</v>
      </c>
      <c r="AQ23" s="72">
        <f t="shared" si="7"/>
        <v>0</v>
      </c>
      <c r="AR23" s="72">
        <f t="shared" si="8"/>
        <v>0</v>
      </c>
      <c r="AS23" s="166">
        <f t="shared" si="1"/>
        <v>0</v>
      </c>
      <c r="AT23" s="167">
        <f t="shared" si="2"/>
        <v>0</v>
      </c>
      <c r="AU23"/>
      <c r="AV23"/>
      <c r="AW23"/>
      <c r="AX23"/>
      <c r="AY23"/>
      <c r="AZ23"/>
      <c r="BA23"/>
      <c r="BB23"/>
    </row>
    <row r="24" spans="1:54" s="38" customFormat="1" ht="15" customHeight="1">
      <c r="A24" s="191">
        <f>Truong!A28</f>
        <v>0</v>
      </c>
      <c r="B24" s="42">
        <f>Truong!B28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1">
        <f t="shared" si="3"/>
        <v>0</v>
      </c>
      <c r="AN24" s="72">
        <f t="shared" si="4"/>
        <v>0</v>
      </c>
      <c r="AO24" s="72">
        <f t="shared" si="5"/>
        <v>0</v>
      </c>
      <c r="AP24" s="72">
        <f t="shared" si="6"/>
        <v>0</v>
      </c>
      <c r="AQ24" s="72">
        <f t="shared" si="7"/>
        <v>0</v>
      </c>
      <c r="AR24" s="72">
        <f t="shared" si="8"/>
        <v>0</v>
      </c>
      <c r="AS24" s="166">
        <f t="shared" si="1"/>
        <v>0</v>
      </c>
      <c r="AT24" s="167">
        <f t="shared" si="2"/>
        <v>0</v>
      </c>
      <c r="AU24"/>
      <c r="AV24"/>
      <c r="AW24"/>
      <c r="AX24"/>
      <c r="AY24"/>
      <c r="AZ24"/>
      <c r="BA24"/>
      <c r="BB24"/>
    </row>
    <row r="25" spans="1:54" s="38" customFormat="1" ht="15" customHeight="1">
      <c r="A25" s="191">
        <f>Truong!A29</f>
        <v>0</v>
      </c>
      <c r="B25" s="42">
        <f>Truong!B29</f>
        <v>0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1">
        <f t="shared" si="3"/>
        <v>0</v>
      </c>
      <c r="AN25" s="72">
        <f t="shared" si="4"/>
        <v>0</v>
      </c>
      <c r="AO25" s="72">
        <f t="shared" si="5"/>
        <v>0</v>
      </c>
      <c r="AP25" s="72">
        <f t="shared" si="6"/>
        <v>0</v>
      </c>
      <c r="AQ25" s="72">
        <f t="shared" si="7"/>
        <v>0</v>
      </c>
      <c r="AR25" s="72">
        <f t="shared" si="8"/>
        <v>0</v>
      </c>
      <c r="AS25" s="166">
        <f t="shared" si="1"/>
        <v>0</v>
      </c>
      <c r="AT25" s="167">
        <f t="shared" si="2"/>
        <v>0</v>
      </c>
      <c r="AU25"/>
      <c r="AV25"/>
      <c r="AW25"/>
      <c r="AX25"/>
      <c r="AY25"/>
      <c r="AZ25"/>
      <c r="BA25"/>
      <c r="BB25"/>
    </row>
    <row r="26" spans="1:54" s="38" customFormat="1" ht="15" customHeight="1">
      <c r="A26" s="191">
        <f>Truong!A30</f>
        <v>0</v>
      </c>
      <c r="B26" s="42">
        <f>Truong!B30</f>
        <v>0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1">
        <f t="shared" si="3"/>
        <v>0</v>
      </c>
      <c r="AN26" s="72">
        <f t="shared" si="4"/>
        <v>0</v>
      </c>
      <c r="AO26" s="72">
        <f t="shared" si="5"/>
        <v>0</v>
      </c>
      <c r="AP26" s="72">
        <f t="shared" si="6"/>
        <v>0</v>
      </c>
      <c r="AQ26" s="72">
        <f t="shared" si="7"/>
        <v>0</v>
      </c>
      <c r="AR26" s="72">
        <f t="shared" si="8"/>
        <v>0</v>
      </c>
      <c r="AS26" s="166">
        <f t="shared" si="1"/>
        <v>0</v>
      </c>
      <c r="AT26" s="167">
        <f t="shared" si="2"/>
        <v>0</v>
      </c>
      <c r="AU26"/>
      <c r="AV26"/>
      <c r="AW26"/>
      <c r="AX26"/>
      <c r="AY26"/>
      <c r="AZ26"/>
      <c r="BA26"/>
      <c r="BB26"/>
    </row>
    <row r="27" spans="1:54" s="38" customFormat="1" ht="15" customHeight="1">
      <c r="A27" s="191">
        <f>Truong!A31</f>
        <v>0</v>
      </c>
      <c r="B27" s="42">
        <f>Truong!B31</f>
        <v>0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1">
        <f t="shared" si="3"/>
        <v>0</v>
      </c>
      <c r="AN27" s="72">
        <f t="shared" si="4"/>
        <v>0</v>
      </c>
      <c r="AO27" s="72">
        <f t="shared" si="5"/>
        <v>0</v>
      </c>
      <c r="AP27" s="72">
        <f t="shared" si="6"/>
        <v>0</v>
      </c>
      <c r="AQ27" s="72">
        <f t="shared" si="7"/>
        <v>0</v>
      </c>
      <c r="AR27" s="72">
        <f t="shared" si="8"/>
        <v>0</v>
      </c>
      <c r="AS27" s="166">
        <f t="shared" si="1"/>
        <v>0</v>
      </c>
      <c r="AT27" s="167">
        <f t="shared" si="2"/>
        <v>0</v>
      </c>
      <c r="AU27"/>
      <c r="AV27"/>
      <c r="AW27"/>
      <c r="AX27"/>
      <c r="AY27"/>
      <c r="AZ27"/>
      <c r="BA27"/>
      <c r="BB27"/>
    </row>
    <row r="28" spans="1:54" s="38" customFormat="1" ht="15" customHeight="1">
      <c r="A28" s="191">
        <f>Truong!A32</f>
        <v>0</v>
      </c>
      <c r="B28" s="42">
        <f>Truong!B32</f>
        <v>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1">
        <f t="shared" si="3"/>
        <v>0</v>
      </c>
      <c r="AN28" s="72">
        <f t="shared" si="4"/>
        <v>0</v>
      </c>
      <c r="AO28" s="72">
        <f t="shared" si="5"/>
        <v>0</v>
      </c>
      <c r="AP28" s="72">
        <f t="shared" si="6"/>
        <v>0</v>
      </c>
      <c r="AQ28" s="72">
        <f t="shared" si="7"/>
        <v>0</v>
      </c>
      <c r="AR28" s="72">
        <f t="shared" si="8"/>
        <v>0</v>
      </c>
      <c r="AS28" s="166">
        <f t="shared" si="1"/>
        <v>0</v>
      </c>
      <c r="AT28" s="167">
        <f t="shared" si="2"/>
        <v>0</v>
      </c>
      <c r="AU28"/>
      <c r="AV28"/>
      <c r="AW28"/>
      <c r="AX28"/>
      <c r="AY28"/>
      <c r="AZ28"/>
      <c r="BA28"/>
      <c r="BB28"/>
    </row>
    <row r="29" spans="1:54" s="38" customFormat="1" ht="15" customHeight="1">
      <c r="A29" s="191">
        <f>Truong!A33</f>
        <v>0</v>
      </c>
      <c r="B29" s="42">
        <f>Truong!B33</f>
        <v>0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1">
        <f t="shared" si="3"/>
        <v>0</v>
      </c>
      <c r="AN29" s="72">
        <f t="shared" si="4"/>
        <v>0</v>
      </c>
      <c r="AO29" s="72">
        <f t="shared" si="5"/>
        <v>0</v>
      </c>
      <c r="AP29" s="72">
        <f t="shared" si="6"/>
        <v>0</v>
      </c>
      <c r="AQ29" s="72">
        <f t="shared" si="7"/>
        <v>0</v>
      </c>
      <c r="AR29" s="72">
        <f t="shared" si="8"/>
        <v>0</v>
      </c>
      <c r="AS29" s="166">
        <f t="shared" si="1"/>
        <v>0</v>
      </c>
      <c r="AT29" s="167">
        <f t="shared" si="2"/>
        <v>0</v>
      </c>
      <c r="AU29"/>
      <c r="AV29"/>
      <c r="AW29"/>
      <c r="AX29"/>
      <c r="AY29"/>
      <c r="AZ29"/>
      <c r="BA29"/>
      <c r="BB29"/>
    </row>
    <row r="30" spans="1:54" s="38" customFormat="1" ht="15" customHeight="1">
      <c r="A30" s="191">
        <f>Truong!A34</f>
        <v>0</v>
      </c>
      <c r="B30" s="42">
        <f>Truong!B34</f>
        <v>0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1">
        <f t="shared" si="3"/>
        <v>0</v>
      </c>
      <c r="AN30" s="72">
        <f t="shared" si="4"/>
        <v>0</v>
      </c>
      <c r="AO30" s="72">
        <f t="shared" si="5"/>
        <v>0</v>
      </c>
      <c r="AP30" s="72">
        <f t="shared" si="6"/>
        <v>0</v>
      </c>
      <c r="AQ30" s="72">
        <f t="shared" si="7"/>
        <v>0</v>
      </c>
      <c r="AR30" s="72">
        <f t="shared" si="8"/>
        <v>0</v>
      </c>
      <c r="AS30" s="166">
        <f t="shared" si="1"/>
        <v>0</v>
      </c>
      <c r="AT30" s="167">
        <f t="shared" si="2"/>
        <v>0</v>
      </c>
      <c r="AU30"/>
      <c r="AV30"/>
      <c r="AW30"/>
      <c r="AX30"/>
      <c r="AY30"/>
      <c r="AZ30"/>
      <c r="BA30"/>
      <c r="BB30"/>
    </row>
    <row r="31" spans="1:54" s="38" customFormat="1" ht="15" customHeight="1">
      <c r="A31" s="191">
        <f>Truong!A35</f>
        <v>0</v>
      </c>
      <c r="B31" s="42">
        <f>Truong!B35</f>
        <v>0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1">
        <f t="shared" si="3"/>
        <v>0</v>
      </c>
      <c r="AN31" s="72">
        <f t="shared" si="4"/>
        <v>0</v>
      </c>
      <c r="AO31" s="72">
        <f t="shared" si="5"/>
        <v>0</v>
      </c>
      <c r="AP31" s="72">
        <f t="shared" si="6"/>
        <v>0</v>
      </c>
      <c r="AQ31" s="72">
        <f t="shared" si="7"/>
        <v>0</v>
      </c>
      <c r="AR31" s="72">
        <f t="shared" si="8"/>
        <v>0</v>
      </c>
      <c r="AS31" s="166">
        <f t="shared" si="1"/>
        <v>0</v>
      </c>
      <c r="AT31" s="167">
        <f t="shared" si="2"/>
        <v>0</v>
      </c>
      <c r="AU31"/>
      <c r="AV31"/>
      <c r="AW31"/>
      <c r="AX31"/>
      <c r="AY31"/>
      <c r="AZ31"/>
      <c r="BA31"/>
      <c r="BB31"/>
    </row>
    <row r="32" spans="1:54" s="38" customFormat="1" ht="15" customHeight="1">
      <c r="A32" s="191">
        <f>Truong!A36</f>
        <v>0</v>
      </c>
      <c r="B32" s="42">
        <f>Truong!B36</f>
        <v>0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1">
        <f t="shared" si="3"/>
        <v>0</v>
      </c>
      <c r="AN32" s="72">
        <f t="shared" si="4"/>
        <v>0</v>
      </c>
      <c r="AO32" s="72">
        <f t="shared" si="5"/>
        <v>0</v>
      </c>
      <c r="AP32" s="72">
        <f t="shared" si="6"/>
        <v>0</v>
      </c>
      <c r="AQ32" s="72">
        <f t="shared" si="7"/>
        <v>0</v>
      </c>
      <c r="AR32" s="72">
        <f t="shared" si="8"/>
        <v>0</v>
      </c>
      <c r="AS32" s="166">
        <f t="shared" si="1"/>
        <v>0</v>
      </c>
      <c r="AT32" s="167">
        <f t="shared" si="2"/>
        <v>0</v>
      </c>
      <c r="AU32"/>
      <c r="AV32"/>
      <c r="AW32"/>
      <c r="AX32"/>
      <c r="AY32"/>
      <c r="AZ32"/>
      <c r="BA32"/>
      <c r="BB32"/>
    </row>
    <row r="33" spans="1:54" s="38" customFormat="1" ht="15" customHeight="1">
      <c r="A33" s="191">
        <f>Truong!A37</f>
        <v>0</v>
      </c>
      <c r="B33" s="42">
        <f>Truong!B37</f>
        <v>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1">
        <f t="shared" si="3"/>
        <v>0</v>
      </c>
      <c r="AN33" s="72">
        <f t="shared" si="4"/>
        <v>0</v>
      </c>
      <c r="AO33" s="72">
        <f t="shared" si="5"/>
        <v>0</v>
      </c>
      <c r="AP33" s="72">
        <f t="shared" si="6"/>
        <v>0</v>
      </c>
      <c r="AQ33" s="72">
        <f t="shared" si="7"/>
        <v>0</v>
      </c>
      <c r="AR33" s="72">
        <f t="shared" si="8"/>
        <v>0</v>
      </c>
      <c r="AS33" s="166">
        <f t="shared" si="1"/>
        <v>0</v>
      </c>
      <c r="AT33" s="167">
        <f t="shared" si="2"/>
        <v>0</v>
      </c>
      <c r="AU33"/>
      <c r="AV33"/>
      <c r="AW33"/>
      <c r="AX33"/>
      <c r="AY33"/>
      <c r="AZ33"/>
      <c r="BA33"/>
      <c r="BB33"/>
    </row>
    <row r="34" spans="1:54" s="38" customFormat="1" ht="15" customHeight="1">
      <c r="A34" s="191">
        <f>Truong!A38</f>
        <v>0</v>
      </c>
      <c r="B34" s="42">
        <f>Truong!B38</f>
        <v>0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1">
        <f t="shared" si="3"/>
        <v>0</v>
      </c>
      <c r="AN34" s="72">
        <f t="shared" si="4"/>
        <v>0</v>
      </c>
      <c r="AO34" s="72">
        <f t="shared" si="5"/>
        <v>0</v>
      </c>
      <c r="AP34" s="72">
        <f t="shared" si="6"/>
        <v>0</v>
      </c>
      <c r="AQ34" s="72">
        <f t="shared" si="7"/>
        <v>0</v>
      </c>
      <c r="AR34" s="72">
        <f t="shared" si="8"/>
        <v>0</v>
      </c>
      <c r="AS34" s="166">
        <f t="shared" si="1"/>
        <v>0</v>
      </c>
      <c r="AT34" s="167">
        <f t="shared" si="2"/>
        <v>0</v>
      </c>
      <c r="AU34"/>
      <c r="AV34"/>
      <c r="AW34"/>
      <c r="AX34"/>
      <c r="AY34"/>
      <c r="AZ34"/>
      <c r="BA34"/>
      <c r="BB34"/>
    </row>
    <row r="35" spans="1:54" s="38" customFormat="1" ht="15" customHeight="1">
      <c r="A35" s="191">
        <f>Truong!A39</f>
        <v>0</v>
      </c>
      <c r="B35" s="42">
        <f>Truong!B39</f>
        <v>0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1">
        <f t="shared" si="3"/>
        <v>0</v>
      </c>
      <c r="AN35" s="72">
        <f t="shared" si="4"/>
        <v>0</v>
      </c>
      <c r="AO35" s="72">
        <f t="shared" si="5"/>
        <v>0</v>
      </c>
      <c r="AP35" s="72">
        <f t="shared" si="6"/>
        <v>0</v>
      </c>
      <c r="AQ35" s="72">
        <f t="shared" si="7"/>
        <v>0</v>
      </c>
      <c r="AR35" s="72">
        <f t="shared" si="8"/>
        <v>0</v>
      </c>
      <c r="AS35" s="166">
        <f t="shared" si="1"/>
        <v>0</v>
      </c>
      <c r="AT35" s="167">
        <f t="shared" si="2"/>
        <v>0</v>
      </c>
      <c r="AU35"/>
      <c r="AV35"/>
      <c r="AW35"/>
      <c r="AX35"/>
      <c r="AY35"/>
      <c r="AZ35"/>
      <c r="BA35"/>
      <c r="BB35"/>
    </row>
    <row r="36" spans="1:54" s="38" customFormat="1" ht="15" customHeight="1">
      <c r="A36" s="192">
        <f>Truong!A40</f>
        <v>0</v>
      </c>
      <c r="B36" s="42">
        <f>Truong!B40</f>
        <v>0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71">
        <f t="shared" si="3"/>
        <v>0</v>
      </c>
      <c r="AN36" s="72">
        <f t="shared" si="4"/>
        <v>0</v>
      </c>
      <c r="AO36" s="72">
        <f t="shared" si="5"/>
        <v>0</v>
      </c>
      <c r="AP36" s="72">
        <f t="shared" si="6"/>
        <v>0</v>
      </c>
      <c r="AQ36" s="72">
        <f t="shared" si="7"/>
        <v>0</v>
      </c>
      <c r="AR36" s="72">
        <f t="shared" si="8"/>
        <v>0</v>
      </c>
      <c r="AS36" s="166">
        <f t="shared" si="1"/>
        <v>0</v>
      </c>
      <c r="AT36" s="167">
        <f t="shared" si="2"/>
        <v>0</v>
      </c>
      <c r="AU36"/>
      <c r="AV36"/>
      <c r="AW36"/>
      <c r="AX36"/>
      <c r="AY36"/>
      <c r="AZ36"/>
      <c r="BA36"/>
      <c r="BB36"/>
    </row>
  </sheetData>
  <sheetProtection password="9DDB" sheet="1"/>
  <mergeCells count="29">
    <mergeCell ref="AC1:AG1"/>
    <mergeCell ref="AG4:AG5"/>
    <mergeCell ref="AH4:AL4"/>
    <mergeCell ref="C2:C5"/>
    <mergeCell ref="L4:L5"/>
    <mergeCell ref="M4:Q4"/>
    <mergeCell ref="S4:S5"/>
    <mergeCell ref="T4:X4"/>
    <mergeCell ref="R2:X2"/>
    <mergeCell ref="Y2:AE2"/>
    <mergeCell ref="R3:R5"/>
    <mergeCell ref="S3:X3"/>
    <mergeCell ref="Y3:Y5"/>
    <mergeCell ref="AF2:AL2"/>
    <mergeCell ref="Z3:AE3"/>
    <mergeCell ref="AF3:AF5"/>
    <mergeCell ref="AG3:AL3"/>
    <mergeCell ref="Z4:Z5"/>
    <mergeCell ref="AA4:AE4"/>
    <mergeCell ref="K2:Q2"/>
    <mergeCell ref="A2:A5"/>
    <mergeCell ref="B2:B5"/>
    <mergeCell ref="D2:J2"/>
    <mergeCell ref="E3:J3"/>
    <mergeCell ref="E4:E5"/>
    <mergeCell ref="D3:D5"/>
    <mergeCell ref="F4:J4"/>
    <mergeCell ref="K3:K5"/>
    <mergeCell ref="L3:Q3"/>
  </mergeCells>
  <dataValidations count="8">
    <dataValidation type="whole" operator="greaterThanOrEqual" allowBlank="1" showErrorMessage="1" promptTitle="Chú ý!" prompt="Chỉ nhập số liệu là số nguyên!" errorTitle="Nhập sai dữ liệu!" error="Hãy kiểm tra: Số lớp phải là số nguyên dương.&#10;Hãy nhập lại!" sqref="D7:D36 K7:K36 Y7:Y36 R7:R36 AF7:AF36">
      <formula1>0</formula1>
    </dataValidation>
    <dataValidation type="whole" operator="greaterThanOrEqual" allowBlank="1" showErrorMessage="1" errorTitle="Lỗi nhập liệu:" error="Hãy kiểm tra:&#10;- Số lớp ghép phải là số nguyên dương.&#10;Hãy nhập lại!" sqref="C7:C36">
      <formula1>0</formula1>
    </dataValidation>
    <dataValidation type="whole" operator="lessThanOrEqual" showErrorMessage="1" promptTitle="Chú ý!" prompt="Chỉ nhập số liệu là số nguyên!" errorTitle="Nhập sai dữ liệu!" error="Hãy kiểm tra:&#10;- Số học sinh nữ phải là số nguyên dương;&#10;- Số học sinh nữ không được lớn hơn tổng số HS.&#10;Hãy nhập lại!" sqref="F7:F36 M7:M36 T7:T36 AA7:AA36 AH7:AH36">
      <formula1>E7</formula1>
    </dataValidation>
    <dataValidation type="whole" operator="lessThanOrEqual" showErrorMessage="1" promptTitle="Chú ý!" prompt="Chỉ nhập số liệu là số nguyên!" errorTitle="Nhập sai dữ liệu!" error="Hãy kiểm tra:&#10;- Số học sinh dân tộc phải là số nguyên dương;&#10;- Số học sinh dân tộc không được lớn hơn tổng số HS.&#10;Hãy nhập lại!" sqref="G7:G36 N7:N36 U7:U36 AB7:AB36 AI7:AI36">
      <formula1>E7</formula1>
    </dataValidation>
    <dataValidation type="whole" showErrorMessage="1" promptTitle="Chú ý!" prompt="Chỉ nhập số liệu là số nguyên!" errorTitle="Nhập sai dữ liệu!" error="Hãy kiểm tra:&#10;- Số học sinh nữ DT phải là số nguyên dương;&#10;- Số học sinh nữ DT không được lớn hơn số HSDT hoặc HS nữ.&#10;Hãy nhập lại!" sqref="H7:H36 O7:O36 V7:V36 AC7:AC36 AJ7:AJ36">
      <formula1>0</formula1>
      <formula2>MIN(G7,F7)</formula2>
    </dataValidation>
    <dataValidation type="whole" showErrorMessage="1" promptTitle="Chú ý!" prompt="Chỉ nhập số liệu là số nguyên!" errorTitle="Nhập sai dữ liệu!" error="Hãy kiểm tra:&#10;- Số học sinh L.Ghép phải là số nguyên dương;&#10;- Số học sinh L.Ghép không được lớn hơn tổng số HS.&#10;- Bạn chưa nhập số lớp ghép.&#10;Hãy nhập lại!" sqref="I7:I36 P7:P36 W7:W36 AD7:AD36 AK7:AK36">
      <formula1>0</formula1>
      <formula2>IF($C7=0,0,E7)</formula2>
    </dataValidation>
    <dataValidation type="whole" showErrorMessage="1" promptTitle="Chú ý!" prompt="Chỉ nhập số liệu là số nguyên!" errorTitle="Nhập sai dữ liệu!" error="Hãy kiểm tra:&#10;- Số học sinh KT phải là số nguyên dương;&#10;- Số học sinh KT không được lớn hơn tổng số HS.&#10;Hãy nhập lại!" sqref="J7:J36 Q7:Q36 X7:X36 AE7:AE36 AL7:AL36">
      <formula1>0</formula1>
      <formula2>E7</formula2>
    </dataValidation>
    <dataValidation type="whole" showErrorMessage="1" promptTitle="Chú ý!" prompt="Chỉ nhập số liệu là số nguyên!" errorTitle="Nhập sai dữ liệu!" error="Hãy kiểm tra:&#10;- Số học sinh phải là số nguyên dương;&#10;- Bạn chưa nhập số lớp.&#10;Hãy nhập lại!" sqref="E7:E36 L7:L36 S7:S36 Z7:Z36 AG7:AG36">
      <formula1>MAX(F7,G7,H7,I7,J7)</formula1>
      <formula2>IF(SUM(D7+$C7)=0,0,2000)</formula2>
    </dataValidation>
  </dataValidations>
  <printOptions horizontalCentered="1"/>
  <pageMargins left="0.15748031496062992" right="0.15748031496062992" top="0.31496062992125984" bottom="0.1968503937007874" header="0.15748031496062992" footer="0.15748031496062992"/>
  <pageSetup horizontalDpi="600" verticalDpi="600" orientation="landscape" paperSize="9" r:id="rId1"/>
  <rowBreaks count="1" manualBreakCount="1">
    <brk id="36" max="255" man="1"/>
  </rowBreaks>
  <colBreaks count="1" manualBreakCount="1">
    <brk id="38" max="65535" man="1"/>
  </colBreaks>
  <ignoredErrors>
    <ignoredError sqref="AN7:AQ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Z129"/>
  <sheetViews>
    <sheetView showGridLines="0" showZero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Z55" sqref="Z55"/>
    </sheetView>
  </sheetViews>
  <sheetFormatPr defaultColWidth="9.125" defaultRowHeight="14.25"/>
  <cols>
    <col min="1" max="1" width="15.50390625" style="23" customWidth="1"/>
    <col min="2" max="2" width="6.25390625" style="23" customWidth="1"/>
    <col min="3" max="3" width="3.75390625" style="23" customWidth="1"/>
    <col min="4" max="4" width="6.25390625" style="23" customWidth="1"/>
    <col min="5" max="5" width="3.75390625" style="23" customWidth="1"/>
    <col min="6" max="6" width="6.25390625" style="23" customWidth="1"/>
    <col min="7" max="7" width="3.75390625" style="23" customWidth="1"/>
    <col min="8" max="8" width="6.25390625" style="23" customWidth="1"/>
    <col min="9" max="9" width="3.75390625" style="23" customWidth="1"/>
    <col min="10" max="10" width="6.25390625" style="23" customWidth="1"/>
    <col min="11" max="11" width="3.75390625" style="23" customWidth="1"/>
    <col min="12" max="12" width="6.25390625" style="23" customWidth="1"/>
    <col min="13" max="13" width="3.75390625" style="23" customWidth="1"/>
    <col min="14" max="14" width="6.25390625" style="23" customWidth="1"/>
    <col min="15" max="15" width="3.75390625" style="23" customWidth="1"/>
    <col min="16" max="16" width="6.25390625" style="52" customWidth="1"/>
    <col min="17" max="17" width="3.50390625" style="200" customWidth="1"/>
    <col min="18" max="18" width="2.50390625" style="0" customWidth="1"/>
    <col min="19" max="23" width="2.75390625" style="0" customWidth="1"/>
    <col min="24" max="24" width="3.875" style="0" customWidth="1"/>
    <col min="25" max="26" width="2.75390625" style="0" customWidth="1"/>
    <col min="27" max="27" width="9.125" style="0" customWidth="1"/>
    <col min="28" max="32" width="9.125" style="23" customWidth="1"/>
    <col min="33" max="16384" width="9.125" style="23" customWidth="1"/>
  </cols>
  <sheetData>
    <row r="1" spans="1:20" ht="21" customHeight="1">
      <c r="A1" s="53" t="s">
        <v>118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359">
        <f>IF(COUNT(Q5:R67)+COUNT(C70:P85)=275,"","Còn lỗi. Kiểm tra lại!")</f>
      </c>
      <c r="O1" s="359"/>
      <c r="P1" s="359"/>
      <c r="Q1" s="359"/>
      <c r="R1" s="359"/>
      <c r="S1" s="359"/>
      <c r="T1" s="359"/>
    </row>
    <row r="2" spans="1:17" ht="14.25" customHeight="1">
      <c r="A2" s="332" t="s">
        <v>38</v>
      </c>
      <c r="B2" s="333"/>
      <c r="C2" s="342" t="s">
        <v>40</v>
      </c>
      <c r="D2" s="342"/>
      <c r="E2" s="331" t="s">
        <v>254</v>
      </c>
      <c r="F2" s="331"/>
      <c r="G2" s="331"/>
      <c r="H2" s="331"/>
      <c r="I2" s="331"/>
      <c r="J2" s="331"/>
      <c r="K2" s="331"/>
      <c r="L2" s="331"/>
      <c r="M2" s="331"/>
      <c r="N2" s="331"/>
      <c r="O2" s="338" t="s">
        <v>191</v>
      </c>
      <c r="P2" s="339"/>
      <c r="Q2" s="198"/>
    </row>
    <row r="3" spans="1:17" ht="12.75" customHeight="1">
      <c r="A3" s="332"/>
      <c r="B3" s="333"/>
      <c r="C3" s="343" t="s">
        <v>34</v>
      </c>
      <c r="D3" s="312" t="s">
        <v>144</v>
      </c>
      <c r="E3" s="331" t="s">
        <v>29</v>
      </c>
      <c r="F3" s="331"/>
      <c r="G3" s="331" t="s">
        <v>30</v>
      </c>
      <c r="H3" s="331"/>
      <c r="I3" s="331" t="s">
        <v>31</v>
      </c>
      <c r="J3" s="331"/>
      <c r="K3" s="331" t="s">
        <v>32</v>
      </c>
      <c r="L3" s="331"/>
      <c r="M3" s="331" t="s">
        <v>33</v>
      </c>
      <c r="N3" s="331"/>
      <c r="O3" s="331" t="s">
        <v>182</v>
      </c>
      <c r="P3" s="331"/>
      <c r="Q3" s="198"/>
    </row>
    <row r="4" spans="1:17" ht="25.5">
      <c r="A4" s="334"/>
      <c r="B4" s="335"/>
      <c r="C4" s="344"/>
      <c r="D4" s="331"/>
      <c r="E4" s="115" t="s">
        <v>34</v>
      </c>
      <c r="F4" s="115" t="s">
        <v>35</v>
      </c>
      <c r="G4" s="115" t="s">
        <v>34</v>
      </c>
      <c r="H4" s="115" t="s">
        <v>35</v>
      </c>
      <c r="I4" s="115" t="s">
        <v>34</v>
      </c>
      <c r="J4" s="115" t="s">
        <v>35</v>
      </c>
      <c r="K4" s="115" t="s">
        <v>34</v>
      </c>
      <c r="L4" s="115" t="s">
        <v>35</v>
      </c>
      <c r="M4" s="115" t="s">
        <v>34</v>
      </c>
      <c r="N4" s="115" t="s">
        <v>35</v>
      </c>
      <c r="O4" s="115" t="s">
        <v>34</v>
      </c>
      <c r="P4" s="115" t="s">
        <v>35</v>
      </c>
      <c r="Q4" s="199"/>
    </row>
    <row r="5" spans="1:18" ht="15" customHeight="1">
      <c r="A5" s="328" t="s">
        <v>136</v>
      </c>
      <c r="B5" s="328"/>
      <c r="C5" s="84"/>
      <c r="D5" s="84">
        <f aca="true" t="shared" si="0" ref="D5:D16">F5+H5+J5+L5+N5</f>
        <v>1</v>
      </c>
      <c r="E5" s="85"/>
      <c r="F5" s="44">
        <v>1</v>
      </c>
      <c r="G5" s="85"/>
      <c r="H5" s="44"/>
      <c r="I5" s="85"/>
      <c r="J5" s="44"/>
      <c r="K5" s="85"/>
      <c r="L5" s="44"/>
      <c r="M5" s="85"/>
      <c r="N5" s="44"/>
      <c r="O5" s="85"/>
      <c r="P5" s="44"/>
      <c r="Q5" s="208">
        <f aca="true" t="shared" si="1" ref="Q5:Q27">IF(P5&gt;D5,"Er",)</f>
        <v>0</v>
      </c>
      <c r="R5" s="202">
        <f aca="true" t="shared" si="2" ref="R5:R18">IF(COUNTIF(E5:P5,"*")&lt;&gt;0,"Er",)</f>
        <v>0</v>
      </c>
    </row>
    <row r="6" spans="1:18" ht="15" customHeight="1">
      <c r="A6" s="329" t="s">
        <v>137</v>
      </c>
      <c r="B6" s="329"/>
      <c r="C6" s="86"/>
      <c r="D6" s="86">
        <f t="shared" si="0"/>
        <v>0</v>
      </c>
      <c r="E6" s="87"/>
      <c r="F6" s="45"/>
      <c r="G6" s="87"/>
      <c r="H6" s="45"/>
      <c r="I6" s="87"/>
      <c r="J6" s="45"/>
      <c r="K6" s="87"/>
      <c r="L6" s="45"/>
      <c r="M6" s="87"/>
      <c r="N6" s="45"/>
      <c r="O6" s="87"/>
      <c r="P6" s="45"/>
      <c r="Q6" s="208">
        <f t="shared" si="1"/>
        <v>0</v>
      </c>
      <c r="R6" s="202">
        <f t="shared" si="2"/>
        <v>0</v>
      </c>
    </row>
    <row r="7" spans="1:18" ht="15" customHeight="1">
      <c r="A7" s="329" t="s">
        <v>138</v>
      </c>
      <c r="B7" s="329"/>
      <c r="C7" s="86"/>
      <c r="D7" s="86">
        <f t="shared" si="0"/>
        <v>0</v>
      </c>
      <c r="E7" s="87"/>
      <c r="F7" s="45"/>
      <c r="G7" s="87"/>
      <c r="H7" s="45"/>
      <c r="I7" s="87"/>
      <c r="J7" s="45"/>
      <c r="K7" s="87"/>
      <c r="L7" s="45"/>
      <c r="M7" s="87"/>
      <c r="N7" s="45"/>
      <c r="O7" s="87"/>
      <c r="P7" s="45"/>
      <c r="Q7" s="208">
        <f t="shared" si="1"/>
        <v>0</v>
      </c>
      <c r="R7" s="202">
        <f t="shared" si="2"/>
        <v>0</v>
      </c>
    </row>
    <row r="8" spans="1:18" ht="15" customHeight="1">
      <c r="A8" s="330" t="s">
        <v>139</v>
      </c>
      <c r="B8" s="330"/>
      <c r="C8" s="88"/>
      <c r="D8" s="88">
        <f t="shared" si="0"/>
        <v>0</v>
      </c>
      <c r="E8" s="89"/>
      <c r="F8" s="175"/>
      <c r="G8" s="89"/>
      <c r="H8" s="45"/>
      <c r="I8" s="89"/>
      <c r="J8" s="45"/>
      <c r="K8" s="89"/>
      <c r="L8" s="45"/>
      <c r="M8" s="89"/>
      <c r="N8" s="45"/>
      <c r="O8" s="89"/>
      <c r="P8" s="157"/>
      <c r="Q8" s="208">
        <f t="shared" si="1"/>
        <v>0</v>
      </c>
      <c r="R8" s="202">
        <f t="shared" si="2"/>
        <v>0</v>
      </c>
    </row>
    <row r="9" spans="1:18" ht="15" customHeight="1">
      <c r="A9" s="328" t="s">
        <v>271</v>
      </c>
      <c r="B9" s="328"/>
      <c r="C9" s="84"/>
      <c r="D9" s="84">
        <f>F9+H9+J9+L9+N9</f>
        <v>0</v>
      </c>
      <c r="E9" s="85"/>
      <c r="F9" s="44"/>
      <c r="G9" s="85"/>
      <c r="H9" s="44"/>
      <c r="I9" s="85"/>
      <c r="J9" s="44"/>
      <c r="K9" s="85"/>
      <c r="L9" s="44"/>
      <c r="M9" s="85"/>
      <c r="N9" s="44"/>
      <c r="O9" s="85"/>
      <c r="P9" s="44"/>
      <c r="Q9" s="208">
        <f>IF(P9&gt;D9,"Er",)</f>
        <v>0</v>
      </c>
      <c r="R9" s="202">
        <f t="shared" si="2"/>
        <v>0</v>
      </c>
    </row>
    <row r="10" spans="1:18" ht="15" customHeight="1">
      <c r="A10" s="329" t="s">
        <v>137</v>
      </c>
      <c r="B10" s="329"/>
      <c r="C10" s="86"/>
      <c r="D10" s="86">
        <f>F10+H10+J10+L10+N10</f>
        <v>0</v>
      </c>
      <c r="E10" s="87"/>
      <c r="F10" s="45"/>
      <c r="G10" s="87"/>
      <c r="H10" s="45"/>
      <c r="I10" s="87"/>
      <c r="J10" s="45"/>
      <c r="K10" s="87"/>
      <c r="L10" s="45"/>
      <c r="M10" s="87"/>
      <c r="N10" s="45"/>
      <c r="O10" s="87"/>
      <c r="P10" s="45"/>
      <c r="Q10" s="208">
        <f>IF(P10&gt;D10,"Er",)</f>
        <v>0</v>
      </c>
      <c r="R10" s="202">
        <f t="shared" si="2"/>
        <v>0</v>
      </c>
    </row>
    <row r="11" spans="1:18" ht="15" customHeight="1">
      <c r="A11" s="329" t="s">
        <v>138</v>
      </c>
      <c r="B11" s="329"/>
      <c r="C11" s="86"/>
      <c r="D11" s="86">
        <f>F11+H11+J11+L11+N11</f>
        <v>0</v>
      </c>
      <c r="E11" s="87"/>
      <c r="F11" s="45"/>
      <c r="G11" s="87"/>
      <c r="H11" s="45"/>
      <c r="I11" s="87"/>
      <c r="J11" s="45"/>
      <c r="K11" s="87"/>
      <c r="L11" s="45"/>
      <c r="M11" s="87"/>
      <c r="N11" s="45"/>
      <c r="O11" s="87"/>
      <c r="P11" s="45"/>
      <c r="Q11" s="208">
        <f>IF(P11&gt;D11,"Er",)</f>
        <v>0</v>
      </c>
      <c r="R11" s="202">
        <f t="shared" si="2"/>
        <v>0</v>
      </c>
    </row>
    <row r="12" spans="1:18" ht="15" customHeight="1">
      <c r="A12" s="330" t="s">
        <v>139</v>
      </c>
      <c r="B12" s="330"/>
      <c r="C12" s="88"/>
      <c r="D12" s="88">
        <f>F12+H12+J12+L12+N12</f>
        <v>0</v>
      </c>
      <c r="E12" s="89"/>
      <c r="F12" s="175"/>
      <c r="G12" s="89"/>
      <c r="H12" s="45"/>
      <c r="I12" s="89"/>
      <c r="J12" s="45"/>
      <c r="K12" s="89"/>
      <c r="L12" s="45"/>
      <c r="M12" s="89"/>
      <c r="N12" s="45"/>
      <c r="O12" s="89"/>
      <c r="P12" s="157"/>
      <c r="Q12" s="208">
        <f>IF(P12&gt;D12,"Er",)</f>
        <v>0</v>
      </c>
      <c r="R12" s="202">
        <f t="shared" si="2"/>
        <v>0</v>
      </c>
    </row>
    <row r="13" spans="1:23" ht="15" customHeight="1">
      <c r="A13" s="326" t="s">
        <v>104</v>
      </c>
      <c r="B13" s="327"/>
      <c r="C13" s="90">
        <f>E13+G13+I13+K13+M13+O13</f>
        <v>16</v>
      </c>
      <c r="D13" s="90">
        <f t="shared" si="0"/>
        <v>507</v>
      </c>
      <c r="E13" s="90">
        <f>'DTr-Lop-HS'!D6</f>
        <v>3</v>
      </c>
      <c r="F13" s="90">
        <f>'DTr-Lop-HS'!E6</f>
        <v>104</v>
      </c>
      <c r="G13" s="90">
        <f>'DTr-Lop-HS'!K6</f>
        <v>3</v>
      </c>
      <c r="H13" s="90">
        <f>'DTr-Lop-HS'!L6</f>
        <v>105</v>
      </c>
      <c r="I13" s="90">
        <f>'DTr-Lop-HS'!R6</f>
        <v>3</v>
      </c>
      <c r="J13" s="90">
        <f>'DTr-Lop-HS'!S6</f>
        <v>100</v>
      </c>
      <c r="K13" s="90">
        <f>'DTr-Lop-HS'!Y6</f>
        <v>4</v>
      </c>
      <c r="L13" s="90">
        <f>'DTr-Lop-HS'!Z6</f>
        <v>98</v>
      </c>
      <c r="M13" s="90">
        <f>'DTr-Lop-HS'!AF6</f>
        <v>3</v>
      </c>
      <c r="N13" s="90">
        <f>'DTr-Lop-HS'!AG6</f>
        <v>100</v>
      </c>
      <c r="O13" s="91">
        <f>'DTr-Lop-HS'!C6</f>
        <v>0</v>
      </c>
      <c r="P13" s="90">
        <f>'DTr-Lop-HS'!I6+'DTr-Lop-HS'!P6+'DTr-Lop-HS'!W6+'DTr-Lop-HS'!AD6+'DTr-Lop-HS'!AK6</f>
        <v>0</v>
      </c>
      <c r="Q13" s="208">
        <f t="shared" si="1"/>
        <v>0</v>
      </c>
      <c r="R13" s="202">
        <f t="shared" si="2"/>
        <v>0</v>
      </c>
      <c r="W13" s="196"/>
    </row>
    <row r="14" spans="1:18" ht="15" customHeight="1">
      <c r="A14" s="322" t="s">
        <v>37</v>
      </c>
      <c r="B14" s="323"/>
      <c r="C14" s="86"/>
      <c r="D14" s="91">
        <f t="shared" si="0"/>
        <v>244</v>
      </c>
      <c r="E14" s="86"/>
      <c r="F14" s="86">
        <f>'DTr-Lop-HS'!F6</f>
        <v>49</v>
      </c>
      <c r="G14" s="86"/>
      <c r="H14" s="86">
        <f>'DTr-Lop-HS'!M6</f>
        <v>52</v>
      </c>
      <c r="I14" s="86"/>
      <c r="J14" s="86">
        <f>'DTr-Lop-HS'!T6</f>
        <v>43</v>
      </c>
      <c r="K14" s="86"/>
      <c r="L14" s="86">
        <f>'DTr-Lop-HS'!AA6</f>
        <v>50</v>
      </c>
      <c r="M14" s="86"/>
      <c r="N14" s="86">
        <f>'DTr-Lop-HS'!AH6</f>
        <v>50</v>
      </c>
      <c r="O14" s="86"/>
      <c r="P14" s="49"/>
      <c r="Q14" s="208">
        <f t="shared" si="1"/>
        <v>0</v>
      </c>
      <c r="R14" s="202">
        <f t="shared" si="2"/>
        <v>0</v>
      </c>
    </row>
    <row r="15" spans="1:18" ht="15" customHeight="1">
      <c r="A15" s="322" t="s">
        <v>114</v>
      </c>
      <c r="B15" s="323"/>
      <c r="C15" s="86"/>
      <c r="D15" s="91">
        <f t="shared" si="0"/>
        <v>0</v>
      </c>
      <c r="E15" s="86"/>
      <c r="F15" s="86">
        <f>'DTr-Lop-HS'!G6</f>
        <v>0</v>
      </c>
      <c r="G15" s="86"/>
      <c r="H15" s="86">
        <f>'DTr-Lop-HS'!N6</f>
        <v>0</v>
      </c>
      <c r="I15" s="86"/>
      <c r="J15" s="86">
        <f>'DTr-Lop-HS'!U6</f>
        <v>0</v>
      </c>
      <c r="K15" s="86"/>
      <c r="L15" s="86">
        <f>'DTr-Lop-HS'!AB6</f>
        <v>0</v>
      </c>
      <c r="M15" s="86"/>
      <c r="N15" s="86">
        <f>'DTr-Lop-HS'!AI6</f>
        <v>0</v>
      </c>
      <c r="O15" s="86"/>
      <c r="P15" s="49"/>
      <c r="Q15" s="208">
        <f t="shared" si="1"/>
        <v>0</v>
      </c>
      <c r="R15" s="202">
        <f t="shared" si="2"/>
        <v>0</v>
      </c>
    </row>
    <row r="16" spans="1:18" ht="15" customHeight="1">
      <c r="A16" s="322" t="s">
        <v>113</v>
      </c>
      <c r="B16" s="323"/>
      <c r="C16" s="86"/>
      <c r="D16" s="91">
        <f t="shared" si="0"/>
        <v>0</v>
      </c>
      <c r="E16" s="86"/>
      <c r="F16" s="86">
        <f>'DTr-Lop-HS'!H6</f>
        <v>0</v>
      </c>
      <c r="G16" s="86"/>
      <c r="H16" s="86">
        <f>'DTr-Lop-HS'!O6</f>
        <v>0</v>
      </c>
      <c r="I16" s="86"/>
      <c r="J16" s="86">
        <f>'DTr-Lop-HS'!V6</f>
        <v>0</v>
      </c>
      <c r="K16" s="86"/>
      <c r="L16" s="86">
        <f>'DTr-Lop-HS'!AC6</f>
        <v>0</v>
      </c>
      <c r="M16" s="86"/>
      <c r="N16" s="86">
        <f>'DTr-Lop-HS'!AJ6</f>
        <v>0</v>
      </c>
      <c r="O16" s="86"/>
      <c r="P16" s="49"/>
      <c r="Q16" s="208">
        <f t="shared" si="1"/>
        <v>0</v>
      </c>
      <c r="R16" s="202">
        <f t="shared" si="2"/>
        <v>0</v>
      </c>
    </row>
    <row r="17" spans="1:18" ht="15" customHeight="1">
      <c r="A17" s="340" t="s">
        <v>190</v>
      </c>
      <c r="B17" s="341"/>
      <c r="C17" s="88">
        <f>'DTr-Lop-HS'!C6</f>
        <v>0</v>
      </c>
      <c r="D17" s="92">
        <f>F17+H17+J17+L17+N17+P17</f>
        <v>0</v>
      </c>
      <c r="E17" s="86"/>
      <c r="F17" s="86">
        <f>'DTr-Lop-HS'!I6</f>
        <v>0</v>
      </c>
      <c r="G17" s="86"/>
      <c r="H17" s="86">
        <f>'DTr-Lop-HS'!P6</f>
        <v>0</v>
      </c>
      <c r="I17" s="86"/>
      <c r="J17" s="86">
        <f>'DTr-Lop-HS'!W6</f>
        <v>0</v>
      </c>
      <c r="K17" s="86"/>
      <c r="L17" s="86">
        <f>'DTr-Lop-HS'!AD6</f>
        <v>0</v>
      </c>
      <c r="M17" s="86"/>
      <c r="N17" s="86">
        <f>'DTr-Lop-HS'!AK6</f>
        <v>0</v>
      </c>
      <c r="O17" s="86"/>
      <c r="P17" s="86"/>
      <c r="Q17" s="208">
        <f t="shared" si="1"/>
        <v>0</v>
      </c>
      <c r="R17" s="201">
        <f t="shared" si="2"/>
        <v>0</v>
      </c>
    </row>
    <row r="18" spans="1:18" ht="15" customHeight="1">
      <c r="A18" s="118" t="s">
        <v>162</v>
      </c>
      <c r="B18" s="121" t="s">
        <v>108</v>
      </c>
      <c r="C18" s="83"/>
      <c r="D18" s="84">
        <f>SUM(D19:D28)</f>
        <v>507</v>
      </c>
      <c r="E18" s="84"/>
      <c r="F18" s="84">
        <f aca="true" t="shared" si="3" ref="F18:N18">SUM(F19:F28)</f>
        <v>104</v>
      </c>
      <c r="G18" s="84"/>
      <c r="H18" s="84">
        <f t="shared" si="3"/>
        <v>105</v>
      </c>
      <c r="I18" s="84"/>
      <c r="J18" s="84">
        <f t="shared" si="3"/>
        <v>100</v>
      </c>
      <c r="K18" s="84"/>
      <c r="L18" s="84">
        <f t="shared" si="3"/>
        <v>98</v>
      </c>
      <c r="M18" s="84"/>
      <c r="N18" s="84">
        <f t="shared" si="3"/>
        <v>100</v>
      </c>
      <c r="O18" s="84"/>
      <c r="P18" s="84">
        <f>SUM(P19:P28)</f>
        <v>0</v>
      </c>
      <c r="Q18" s="208">
        <f t="shared" si="1"/>
        <v>0</v>
      </c>
      <c r="R18" s="201">
        <f t="shared" si="2"/>
        <v>0</v>
      </c>
    </row>
    <row r="19" spans="1:18" ht="15" customHeight="1">
      <c r="A19" s="119" t="s">
        <v>163</v>
      </c>
      <c r="B19" s="50"/>
      <c r="C19" s="93"/>
      <c r="D19" s="93">
        <f>F19+H19+J19+L19+N19</f>
        <v>103</v>
      </c>
      <c r="E19" s="93"/>
      <c r="F19" s="49">
        <v>103</v>
      </c>
      <c r="G19" s="93"/>
      <c r="H19" s="49"/>
      <c r="I19" s="86"/>
      <c r="J19" s="86"/>
      <c r="K19" s="86"/>
      <c r="L19" s="86"/>
      <c r="M19" s="86"/>
      <c r="N19" s="86"/>
      <c r="O19" s="93"/>
      <c r="P19" s="49"/>
      <c r="Q19" s="208">
        <f t="shared" si="1"/>
        <v>0</v>
      </c>
      <c r="R19" s="201">
        <f>IF(COUNTIF(B19:P19,"*")&lt;&gt;0,"Er",)</f>
        <v>0</v>
      </c>
    </row>
    <row r="20" spans="1:18" ht="15" customHeight="1">
      <c r="A20" s="119" t="s">
        <v>70</v>
      </c>
      <c r="B20" s="45"/>
      <c r="C20" s="94"/>
      <c r="D20" s="93">
        <f aca="true" t="shared" si="4" ref="D20:D28">F20+H20+J20+L20+N20</f>
        <v>105</v>
      </c>
      <c r="E20" s="86"/>
      <c r="F20" s="49">
        <v>1</v>
      </c>
      <c r="G20" s="86"/>
      <c r="H20" s="49">
        <v>104</v>
      </c>
      <c r="I20" s="86"/>
      <c r="J20" s="49"/>
      <c r="K20" s="86"/>
      <c r="L20" s="86"/>
      <c r="M20" s="86"/>
      <c r="N20" s="86"/>
      <c r="O20" s="93"/>
      <c r="P20" s="49"/>
      <c r="Q20" s="208">
        <f t="shared" si="1"/>
        <v>0</v>
      </c>
      <c r="R20" s="201">
        <f aca="true" t="shared" si="5" ref="R20:R27">IF(COUNTIF(B20:P20,"*")&lt;&gt;0,"Er",)</f>
        <v>0</v>
      </c>
    </row>
    <row r="21" spans="1:18" ht="15" customHeight="1">
      <c r="A21" s="119" t="s">
        <v>71</v>
      </c>
      <c r="B21" s="45"/>
      <c r="C21" s="94"/>
      <c r="D21" s="93">
        <f t="shared" si="4"/>
        <v>101</v>
      </c>
      <c r="E21" s="86"/>
      <c r="F21" s="49"/>
      <c r="G21" s="86"/>
      <c r="H21" s="49">
        <v>1</v>
      </c>
      <c r="I21" s="86"/>
      <c r="J21" s="49">
        <v>100</v>
      </c>
      <c r="K21" s="86"/>
      <c r="L21" s="49"/>
      <c r="M21" s="86"/>
      <c r="N21" s="86"/>
      <c r="O21" s="93"/>
      <c r="P21" s="49"/>
      <c r="Q21" s="208">
        <f t="shared" si="1"/>
        <v>0</v>
      </c>
      <c r="R21" s="201">
        <f t="shared" si="5"/>
        <v>0</v>
      </c>
    </row>
    <row r="22" spans="1:18" ht="15" customHeight="1">
      <c r="A22" s="119" t="s">
        <v>72</v>
      </c>
      <c r="B22" s="45"/>
      <c r="C22" s="94"/>
      <c r="D22" s="93">
        <f t="shared" si="4"/>
        <v>98</v>
      </c>
      <c r="E22" s="86"/>
      <c r="F22" s="49"/>
      <c r="G22" s="86"/>
      <c r="H22" s="49"/>
      <c r="I22" s="86"/>
      <c r="J22" s="49"/>
      <c r="K22" s="86"/>
      <c r="L22" s="49">
        <v>98</v>
      </c>
      <c r="M22" s="86"/>
      <c r="N22" s="49"/>
      <c r="O22" s="93"/>
      <c r="P22" s="49"/>
      <c r="Q22" s="208">
        <f t="shared" si="1"/>
        <v>0</v>
      </c>
      <c r="R22" s="201">
        <f t="shared" si="5"/>
        <v>0</v>
      </c>
    </row>
    <row r="23" spans="1:18" ht="15" customHeight="1">
      <c r="A23" s="119" t="s">
        <v>73</v>
      </c>
      <c r="B23" s="45"/>
      <c r="C23" s="94"/>
      <c r="D23" s="93">
        <f t="shared" si="4"/>
        <v>100</v>
      </c>
      <c r="E23" s="86"/>
      <c r="F23" s="49"/>
      <c r="G23" s="86"/>
      <c r="H23" s="49"/>
      <c r="I23" s="86"/>
      <c r="J23" s="49"/>
      <c r="K23" s="86"/>
      <c r="L23" s="49"/>
      <c r="M23" s="86"/>
      <c r="N23" s="49">
        <v>100</v>
      </c>
      <c r="O23" s="93"/>
      <c r="P23" s="49"/>
      <c r="Q23" s="208">
        <f t="shared" si="1"/>
        <v>0</v>
      </c>
      <c r="R23" s="201">
        <f t="shared" si="5"/>
        <v>0</v>
      </c>
    </row>
    <row r="24" spans="1:18" ht="15" customHeight="1">
      <c r="A24" s="119" t="s">
        <v>74</v>
      </c>
      <c r="B24" s="45"/>
      <c r="C24" s="94"/>
      <c r="D24" s="93">
        <f t="shared" si="4"/>
        <v>0</v>
      </c>
      <c r="E24" s="86"/>
      <c r="F24" s="49"/>
      <c r="G24" s="86"/>
      <c r="H24" s="49"/>
      <c r="I24" s="86"/>
      <c r="J24" s="49"/>
      <c r="K24" s="86"/>
      <c r="L24" s="49"/>
      <c r="M24" s="86"/>
      <c r="N24" s="49"/>
      <c r="O24" s="93"/>
      <c r="P24" s="49"/>
      <c r="Q24" s="208">
        <f t="shared" si="1"/>
        <v>0</v>
      </c>
      <c r="R24" s="201">
        <f t="shared" si="5"/>
        <v>0</v>
      </c>
    </row>
    <row r="25" spans="1:18" ht="15" customHeight="1">
      <c r="A25" s="119" t="s">
        <v>109</v>
      </c>
      <c r="B25" s="45"/>
      <c r="C25" s="94"/>
      <c r="D25" s="93">
        <f t="shared" si="4"/>
        <v>0</v>
      </c>
      <c r="E25" s="86"/>
      <c r="F25" s="49"/>
      <c r="G25" s="86"/>
      <c r="H25" s="49"/>
      <c r="I25" s="86"/>
      <c r="J25" s="49"/>
      <c r="K25" s="86"/>
      <c r="L25" s="49"/>
      <c r="M25" s="86"/>
      <c r="N25" s="49"/>
      <c r="O25" s="93"/>
      <c r="P25" s="49"/>
      <c r="Q25" s="208">
        <f t="shared" si="1"/>
        <v>0</v>
      </c>
      <c r="R25" s="201">
        <f t="shared" si="5"/>
        <v>0</v>
      </c>
    </row>
    <row r="26" spans="1:18" ht="15" customHeight="1">
      <c r="A26" s="119" t="s">
        <v>110</v>
      </c>
      <c r="B26" s="45"/>
      <c r="C26" s="94"/>
      <c r="D26" s="93">
        <f t="shared" si="4"/>
        <v>0</v>
      </c>
      <c r="E26" s="86"/>
      <c r="F26" s="49"/>
      <c r="G26" s="86"/>
      <c r="H26" s="49"/>
      <c r="I26" s="86"/>
      <c r="J26" s="49"/>
      <c r="K26" s="86"/>
      <c r="L26" s="49"/>
      <c r="M26" s="86"/>
      <c r="N26" s="49"/>
      <c r="O26" s="93"/>
      <c r="P26" s="49"/>
      <c r="Q26" s="208">
        <f t="shared" si="1"/>
        <v>0</v>
      </c>
      <c r="R26" s="201">
        <f t="shared" si="5"/>
        <v>0</v>
      </c>
    </row>
    <row r="27" spans="1:18" ht="15" customHeight="1">
      <c r="A27" s="119" t="s">
        <v>111</v>
      </c>
      <c r="B27" s="45"/>
      <c r="C27" s="94"/>
      <c r="D27" s="93">
        <f t="shared" si="4"/>
        <v>0</v>
      </c>
      <c r="E27" s="86"/>
      <c r="F27" s="49"/>
      <c r="G27" s="86"/>
      <c r="H27" s="49"/>
      <c r="I27" s="86"/>
      <c r="J27" s="49"/>
      <c r="K27" s="86"/>
      <c r="L27" s="49"/>
      <c r="M27" s="86"/>
      <c r="N27" s="49"/>
      <c r="O27" s="93"/>
      <c r="P27" s="49"/>
      <c r="Q27" s="208">
        <f t="shared" si="1"/>
        <v>0</v>
      </c>
      <c r="R27" s="201">
        <f t="shared" si="5"/>
        <v>0</v>
      </c>
    </row>
    <row r="28" spans="1:18" ht="15" customHeight="1">
      <c r="A28" s="120" t="s">
        <v>112</v>
      </c>
      <c r="B28" s="122"/>
      <c r="C28" s="95"/>
      <c r="D28" s="93">
        <f t="shared" si="4"/>
        <v>0</v>
      </c>
      <c r="E28" s="88"/>
      <c r="F28" s="49"/>
      <c r="G28" s="88"/>
      <c r="H28" s="49"/>
      <c r="I28" s="88"/>
      <c r="J28" s="49"/>
      <c r="K28" s="88"/>
      <c r="L28" s="49"/>
      <c r="M28" s="88"/>
      <c r="N28" s="49"/>
      <c r="O28" s="93"/>
      <c r="P28" s="49"/>
      <c r="Q28" s="208">
        <f>IF(P28&gt;D28,"Er",)</f>
        <v>0</v>
      </c>
      <c r="R28" s="201">
        <f>IF(COUNTIF(E28:P28,"*")&lt;&gt;0,"Er",)</f>
        <v>0</v>
      </c>
    </row>
    <row r="29" spans="1:18" ht="15" customHeight="1">
      <c r="A29" s="326" t="s">
        <v>162</v>
      </c>
      <c r="B29" s="327"/>
      <c r="C29" s="84">
        <f>E29+G29+I29+K29+M29+O29</f>
        <v>16</v>
      </c>
      <c r="D29" s="84">
        <f aca="true" t="shared" si="6" ref="D29:P29">SUM(D30:D37)</f>
        <v>507</v>
      </c>
      <c r="E29" s="84">
        <f t="shared" si="6"/>
        <v>3</v>
      </c>
      <c r="F29" s="84">
        <f t="shared" si="6"/>
        <v>104</v>
      </c>
      <c r="G29" s="84">
        <f t="shared" si="6"/>
        <v>3</v>
      </c>
      <c r="H29" s="84">
        <f t="shared" si="6"/>
        <v>105</v>
      </c>
      <c r="I29" s="84">
        <f t="shared" si="6"/>
        <v>3</v>
      </c>
      <c r="J29" s="84">
        <f t="shared" si="6"/>
        <v>100</v>
      </c>
      <c r="K29" s="84">
        <f t="shared" si="6"/>
        <v>4</v>
      </c>
      <c r="L29" s="84">
        <f t="shared" si="6"/>
        <v>98</v>
      </c>
      <c r="M29" s="84">
        <f t="shared" si="6"/>
        <v>3</v>
      </c>
      <c r="N29" s="84">
        <f t="shared" si="6"/>
        <v>100</v>
      </c>
      <c r="O29" s="84">
        <f t="shared" si="6"/>
        <v>0</v>
      </c>
      <c r="P29" s="84">
        <f t="shared" si="6"/>
        <v>0</v>
      </c>
      <c r="Q29" s="203"/>
      <c r="R29" s="201">
        <f>IF(COUNTIF(E29:P29,"*")&lt;&gt;0,"Er",)</f>
        <v>0</v>
      </c>
    </row>
    <row r="30" spans="1:18" ht="15" customHeight="1">
      <c r="A30" s="324" t="s">
        <v>171</v>
      </c>
      <c r="B30" s="325"/>
      <c r="C30" s="86">
        <f>E30+G30+I30+K30+M30+O30</f>
        <v>0</v>
      </c>
      <c r="D30" s="86">
        <f>F30+H30+J30+L30+N30</f>
        <v>0</v>
      </c>
      <c r="E30" s="18"/>
      <c r="F30" s="49"/>
      <c r="G30" s="18"/>
      <c r="H30" s="49"/>
      <c r="I30" s="18"/>
      <c r="J30" s="49"/>
      <c r="K30" s="18"/>
      <c r="L30" s="49"/>
      <c r="M30" s="18"/>
      <c r="N30" s="49"/>
      <c r="O30" s="18"/>
      <c r="P30" s="49"/>
      <c r="Q30" s="204">
        <f>IF(AND(O30=0,OR(AND(E30+F30&lt;&gt;0,E30*F30=0),AND(G30+H30&lt;&gt;0,G30*H30=0),AND(I30+J30&lt;&gt;0,I30*J30=0),AND(K30+L30&lt;&gt;0,K30*L30=0),AND(M30+N30&lt;&gt;0,M30*N30=0),AND(O30+P30&lt;&gt;0,O30*P30=0),P30&gt;D30)),"Er",)</f>
        <v>0</v>
      </c>
      <c r="R30" s="201">
        <f>IF(OR(AND(E30&lt;&gt;0,F30=0),AND(G30&lt;&gt;0,H30=0),AND(I30&lt;&gt;0,J30=0),AND(K30&lt;&gt;0,L30=0),AND(M30&lt;&gt;0,N30=0),AND(O30&lt;&gt;P30=0),P30&gt;D30),"Er",)</f>
        <v>0</v>
      </c>
    </row>
    <row r="31" spans="1:18" ht="15" customHeight="1">
      <c r="A31" s="336" t="s">
        <v>164</v>
      </c>
      <c r="B31" s="337"/>
      <c r="C31" s="86">
        <f aca="true" t="shared" si="7" ref="C31:C37">E31+G31+I31+K31+M31+O31</f>
        <v>0</v>
      </c>
      <c r="D31" s="86">
        <f>F31+H31+J31+L31+N31</f>
        <v>0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18"/>
      <c r="P31" s="49"/>
      <c r="Q31" s="204">
        <f>IF(AND(O31=0,OR(AND(E31+F31&lt;&gt;0,E31*F31=0),AND(G31+H31&lt;&gt;0,G31*H31=0),AND(I31+J31&lt;&gt;0,I31*J31=0),AND(K31+L31&lt;&gt;0,K31*L31=0),AND(M31+N31&lt;&gt;0,M31*N31=0),AND(O31+P31&lt;&gt;0,O31*P31=0),P31&gt;D31)),"Er",)</f>
        <v>0</v>
      </c>
      <c r="R31" s="201">
        <f aca="true" t="shared" si="8" ref="R31:R46">IF(OR(AND(E31&lt;&gt;0,F31=0),AND(G31&lt;&gt;0,H31=0),AND(I31&lt;&gt;0,J31=0),AND(K31&lt;&gt;0,L31=0),AND(M31&lt;&gt;0,N31=0),AND(O31&lt;&gt;P31=0),P31&gt;D31),"Er",)</f>
        <v>0</v>
      </c>
    </row>
    <row r="32" spans="1:18" ht="15" customHeight="1">
      <c r="A32" s="336" t="s">
        <v>165</v>
      </c>
      <c r="B32" s="337"/>
      <c r="C32" s="86">
        <f t="shared" si="7"/>
        <v>0</v>
      </c>
      <c r="D32" s="86">
        <f aca="true" t="shared" si="9" ref="D32:D37">F32+H32+J32+L32+N32</f>
        <v>0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18"/>
      <c r="P32" s="49"/>
      <c r="Q32" s="204">
        <f>IF(AND(O32=0,OR(AND(E32+F32&lt;&gt;0,E32*F32=0),AND(G32+H32&lt;&gt;0,G32*H32=0),AND(I32+J32&lt;&gt;0,I32*J32=0),AND(K32+L32&lt;&gt;0,K32*L32=0),AND(M32+N32&lt;&gt;0,M32*N32=0),AND(O32+P32&lt;&gt;0,O32*P32=0),P32&gt;D32)),"Er",)</f>
        <v>0</v>
      </c>
      <c r="R32" s="201">
        <f t="shared" si="8"/>
        <v>0</v>
      </c>
    </row>
    <row r="33" spans="1:18" ht="15" customHeight="1">
      <c r="A33" s="336" t="s">
        <v>166</v>
      </c>
      <c r="B33" s="337"/>
      <c r="C33" s="86">
        <f t="shared" si="7"/>
        <v>0</v>
      </c>
      <c r="D33" s="86">
        <f t="shared" si="9"/>
        <v>0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18"/>
      <c r="P33" s="49"/>
      <c r="Q33" s="204">
        <f>IF(AND(O33=0,OR(AND(E33+F33&lt;&gt;0,E33*F33=0),AND(G33+H33&lt;&gt;0,G33*H33=0),AND(I33+J33&lt;&gt;0,I33*J33=0),AND(K33+L33&lt;&gt;0,K33*L33=0),AND(M33+N33&lt;&gt;0,M33*N33=0),AND(O33+P33&lt;&gt;0,O33*P33=0),P33&gt;D33)),"Er",)</f>
        <v>0</v>
      </c>
      <c r="R33" s="201">
        <f t="shared" si="8"/>
        <v>0</v>
      </c>
    </row>
    <row r="34" spans="1:18" ht="15" customHeight="1">
      <c r="A34" s="336" t="s">
        <v>167</v>
      </c>
      <c r="B34" s="337"/>
      <c r="C34" s="86">
        <f t="shared" si="7"/>
        <v>0</v>
      </c>
      <c r="D34" s="86">
        <f t="shared" si="9"/>
        <v>0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18"/>
      <c r="P34" s="49"/>
      <c r="Q34" s="204">
        <f>IF(AND(O34=0,OR(AND(E34+F34&lt;&gt;0,E34*F34=0),AND(G34+H34&lt;&gt;0,G34*H34=0),AND(I34+J34&lt;&gt;0,I34*J34=0),AND(K34+L34&lt;&gt;0,K34*L34=0),AND(M34+N34&lt;&gt;0,M34*N34=0),AND(O34+P34&lt;&gt;0,O34*P34=0),P34&gt;D34)),"Er",)</f>
        <v>0</v>
      </c>
      <c r="R34" s="201">
        <f t="shared" si="8"/>
        <v>0</v>
      </c>
    </row>
    <row r="35" spans="1:18" ht="15" customHeight="1">
      <c r="A35" s="336" t="s">
        <v>168</v>
      </c>
      <c r="B35" s="337"/>
      <c r="C35" s="86">
        <f t="shared" si="7"/>
        <v>0</v>
      </c>
      <c r="D35" s="86">
        <f t="shared" si="9"/>
        <v>0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204">
        <f aca="true" t="shared" si="10" ref="Q35:Q46">IF(AND(O35=0,OR(AND(E35+F35&lt;&gt;0,E35*F35=0),AND(G35+H35&lt;&gt;0,G35*H35=0),AND(I35+J35&lt;&gt;0,I35*J35=0),AND(K35+L35&lt;&gt;0,K35*L35=0),AND(M35+N35&lt;&gt;0,M35*N35=0),AND(O35+P35&lt;&gt;0,O35*P35=0),P35&gt;D35)),"Er",)</f>
        <v>0</v>
      </c>
      <c r="R35" s="201">
        <f t="shared" si="8"/>
        <v>0</v>
      </c>
    </row>
    <row r="36" spans="1:18" ht="15" customHeight="1">
      <c r="A36" s="336" t="s">
        <v>169</v>
      </c>
      <c r="B36" s="337"/>
      <c r="C36" s="86">
        <f t="shared" si="7"/>
        <v>16</v>
      </c>
      <c r="D36" s="86">
        <f t="shared" si="9"/>
        <v>507</v>
      </c>
      <c r="E36" s="49">
        <v>3</v>
      </c>
      <c r="F36" s="49">
        <v>104</v>
      </c>
      <c r="G36" s="49">
        <v>3</v>
      </c>
      <c r="H36" s="49">
        <v>105</v>
      </c>
      <c r="I36" s="49">
        <v>3</v>
      </c>
      <c r="J36" s="49">
        <v>100</v>
      </c>
      <c r="K36" s="49">
        <v>4</v>
      </c>
      <c r="L36" s="49">
        <v>98</v>
      </c>
      <c r="M36" s="49">
        <v>3</v>
      </c>
      <c r="N36" s="49">
        <v>100</v>
      </c>
      <c r="O36" s="18"/>
      <c r="P36" s="49"/>
      <c r="Q36" s="204">
        <f t="shared" si="10"/>
        <v>0</v>
      </c>
      <c r="R36" s="201">
        <f t="shared" si="8"/>
        <v>0</v>
      </c>
    </row>
    <row r="37" spans="1:18" ht="15" customHeight="1">
      <c r="A37" s="336" t="s">
        <v>170</v>
      </c>
      <c r="B37" s="337"/>
      <c r="C37" s="88">
        <f t="shared" si="7"/>
        <v>0</v>
      </c>
      <c r="D37" s="86">
        <f t="shared" si="9"/>
        <v>0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18"/>
      <c r="P37" s="51"/>
      <c r="Q37" s="204">
        <f t="shared" si="10"/>
        <v>0</v>
      </c>
      <c r="R37" s="201">
        <f t="shared" si="8"/>
        <v>0</v>
      </c>
    </row>
    <row r="38" spans="1:18" ht="15" customHeight="1">
      <c r="A38" s="328" t="s">
        <v>127</v>
      </c>
      <c r="B38" s="328"/>
      <c r="C38" s="84">
        <f>E38+G38+I38+K38+M38+O38</f>
        <v>16</v>
      </c>
      <c r="D38" s="84">
        <f aca="true" t="shared" si="11" ref="D38:D61">F38+H38+J38+L38+N38</f>
        <v>507</v>
      </c>
      <c r="E38" s="84">
        <f>SUM(E39:E46)</f>
        <v>3</v>
      </c>
      <c r="F38" s="84">
        <f aca="true" t="shared" si="12" ref="F38:N38">SUM(F39:F46)</f>
        <v>104</v>
      </c>
      <c r="G38" s="84">
        <f t="shared" si="12"/>
        <v>3</v>
      </c>
      <c r="H38" s="84">
        <f t="shared" si="12"/>
        <v>105</v>
      </c>
      <c r="I38" s="84">
        <f t="shared" si="12"/>
        <v>3</v>
      </c>
      <c r="J38" s="84">
        <f t="shared" si="12"/>
        <v>100</v>
      </c>
      <c r="K38" s="84">
        <f t="shared" si="12"/>
        <v>4</v>
      </c>
      <c r="L38" s="84">
        <f t="shared" si="12"/>
        <v>98</v>
      </c>
      <c r="M38" s="84">
        <f t="shared" si="12"/>
        <v>3</v>
      </c>
      <c r="N38" s="84">
        <f t="shared" si="12"/>
        <v>100</v>
      </c>
      <c r="O38" s="84">
        <f>SUM(O39:O46)</f>
        <v>0</v>
      </c>
      <c r="P38" s="84">
        <f>SUM(P39:P46)</f>
        <v>0</v>
      </c>
      <c r="Q38" s="204">
        <f t="shared" si="10"/>
        <v>0</v>
      </c>
      <c r="R38" s="201">
        <f t="shared" si="8"/>
        <v>0</v>
      </c>
    </row>
    <row r="39" spans="1:18" ht="15" customHeight="1">
      <c r="A39" s="336" t="s">
        <v>172</v>
      </c>
      <c r="B39" s="337"/>
      <c r="C39" s="86">
        <f aca="true" t="shared" si="13" ref="C39:C46">E39+G39+I39+K39+M39+O39</f>
        <v>6</v>
      </c>
      <c r="D39" s="86">
        <f t="shared" si="11"/>
        <v>209</v>
      </c>
      <c r="E39" s="18">
        <v>3</v>
      </c>
      <c r="F39" s="49">
        <v>104</v>
      </c>
      <c r="G39" s="18">
        <v>3</v>
      </c>
      <c r="H39" s="49">
        <v>105</v>
      </c>
      <c r="I39" s="18"/>
      <c r="J39" s="49"/>
      <c r="K39" s="18"/>
      <c r="L39" s="49"/>
      <c r="M39" s="18"/>
      <c r="N39" s="49"/>
      <c r="O39" s="18"/>
      <c r="P39" s="49"/>
      <c r="Q39" s="204">
        <f t="shared" si="10"/>
        <v>0</v>
      </c>
      <c r="R39" s="201">
        <f t="shared" si="8"/>
        <v>0</v>
      </c>
    </row>
    <row r="40" spans="1:18" ht="15" customHeight="1">
      <c r="A40" s="336" t="s">
        <v>179</v>
      </c>
      <c r="B40" s="337"/>
      <c r="C40" s="86">
        <f t="shared" si="13"/>
        <v>0</v>
      </c>
      <c r="D40" s="86">
        <f t="shared" si="11"/>
        <v>0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204">
        <f t="shared" si="10"/>
        <v>0</v>
      </c>
      <c r="R40" s="201">
        <f t="shared" si="8"/>
        <v>0</v>
      </c>
    </row>
    <row r="41" spans="1:18" ht="15" customHeight="1">
      <c r="A41" s="336" t="s">
        <v>173</v>
      </c>
      <c r="B41" s="337"/>
      <c r="C41" s="86">
        <f t="shared" si="13"/>
        <v>10</v>
      </c>
      <c r="D41" s="86">
        <f t="shared" si="11"/>
        <v>298</v>
      </c>
      <c r="E41" s="49"/>
      <c r="F41" s="49"/>
      <c r="G41" s="49"/>
      <c r="H41" s="49"/>
      <c r="I41" s="49">
        <v>3</v>
      </c>
      <c r="J41" s="49">
        <v>100</v>
      </c>
      <c r="K41" s="49">
        <v>4</v>
      </c>
      <c r="L41" s="49">
        <v>98</v>
      </c>
      <c r="M41" s="49">
        <v>3</v>
      </c>
      <c r="N41" s="49">
        <v>100</v>
      </c>
      <c r="O41" s="49"/>
      <c r="P41" s="49"/>
      <c r="Q41" s="204">
        <f t="shared" si="10"/>
        <v>0</v>
      </c>
      <c r="R41" s="201">
        <f t="shared" si="8"/>
        <v>0</v>
      </c>
    </row>
    <row r="42" spans="1:18" ht="15" customHeight="1">
      <c r="A42" s="336" t="s">
        <v>174</v>
      </c>
      <c r="B42" s="337"/>
      <c r="C42" s="86">
        <f t="shared" si="13"/>
        <v>0</v>
      </c>
      <c r="D42" s="86">
        <f t="shared" si="11"/>
        <v>0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204">
        <f t="shared" si="10"/>
        <v>0</v>
      </c>
      <c r="R42" s="201">
        <f t="shared" si="8"/>
        <v>0</v>
      </c>
    </row>
    <row r="43" spans="1:18" ht="15" customHeight="1">
      <c r="A43" s="336" t="s">
        <v>175</v>
      </c>
      <c r="B43" s="337"/>
      <c r="C43" s="86">
        <f t="shared" si="13"/>
        <v>0</v>
      </c>
      <c r="D43" s="86">
        <f t="shared" si="11"/>
        <v>0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204">
        <f t="shared" si="10"/>
        <v>0</v>
      </c>
      <c r="R43" s="201">
        <f t="shared" si="8"/>
        <v>0</v>
      </c>
    </row>
    <row r="44" spans="1:18" ht="15" customHeight="1">
      <c r="A44" s="336" t="s">
        <v>176</v>
      </c>
      <c r="B44" s="337"/>
      <c r="C44" s="86">
        <f t="shared" si="13"/>
        <v>0</v>
      </c>
      <c r="D44" s="86">
        <f t="shared" si="11"/>
        <v>0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204">
        <f t="shared" si="10"/>
        <v>0</v>
      </c>
      <c r="R44" s="201">
        <f t="shared" si="8"/>
        <v>0</v>
      </c>
    </row>
    <row r="45" spans="1:18" ht="15" customHeight="1">
      <c r="A45" s="336" t="s">
        <v>177</v>
      </c>
      <c r="B45" s="337"/>
      <c r="C45" s="86">
        <f t="shared" si="13"/>
        <v>0</v>
      </c>
      <c r="D45" s="86">
        <f t="shared" si="11"/>
        <v>0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204">
        <f t="shared" si="10"/>
        <v>0</v>
      </c>
      <c r="R45" s="201">
        <f t="shared" si="8"/>
        <v>0</v>
      </c>
    </row>
    <row r="46" spans="1:18" ht="15" customHeight="1">
      <c r="A46" s="360" t="s">
        <v>178</v>
      </c>
      <c r="B46" s="361"/>
      <c r="C46" s="88">
        <f t="shared" si="13"/>
        <v>0</v>
      </c>
      <c r="D46" s="96">
        <f t="shared" si="11"/>
        <v>0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204">
        <f t="shared" si="10"/>
        <v>0</v>
      </c>
      <c r="R46" s="201">
        <f t="shared" si="8"/>
        <v>0</v>
      </c>
    </row>
    <row r="47" spans="1:18" ht="15" customHeight="1">
      <c r="A47" s="345" t="s">
        <v>123</v>
      </c>
      <c r="B47" s="345"/>
      <c r="C47" s="97">
        <f>E47+G47+I47+K47+M47+O47</f>
        <v>10</v>
      </c>
      <c r="D47" s="97">
        <f t="shared" si="11"/>
        <v>298</v>
      </c>
      <c r="E47" s="21"/>
      <c r="F47" s="21"/>
      <c r="G47" s="21"/>
      <c r="H47" s="21"/>
      <c r="I47" s="21">
        <v>3</v>
      </c>
      <c r="J47" s="21">
        <v>100</v>
      </c>
      <c r="K47" s="21">
        <v>4</v>
      </c>
      <c r="L47" s="21">
        <v>98</v>
      </c>
      <c r="M47" s="21">
        <v>3</v>
      </c>
      <c r="N47" s="21">
        <v>100</v>
      </c>
      <c r="O47" s="21"/>
      <c r="P47" s="21"/>
      <c r="Q47" s="204">
        <f aca="true" t="shared" si="14" ref="Q47:Q63">IF(OR(AND(E47+F47&lt;&gt;0,E47*F47=0),AND(G47+H47&lt;&gt;0,G47*H47=0),AND(I47+J47&lt;&gt;0,I47*J47=0),AND(K47+L47&lt;&gt;0,K47*L47=0),AND(M47+N47&lt;&gt;0,M47*N47=0),AND(O47+P47&lt;&gt;0,O47*P47=0),P47&gt;D47),"Er",)</f>
        <v>0</v>
      </c>
      <c r="R47" s="201">
        <f aca="true" t="shared" si="15" ref="R47:R67">IF(COUNTIF(E47:P47,"*")&lt;&gt;0,"Er",)</f>
        <v>0</v>
      </c>
    </row>
    <row r="48" spans="1:18" ht="15" customHeight="1">
      <c r="A48" s="348" t="s">
        <v>268</v>
      </c>
      <c r="B48" s="222" t="s">
        <v>44</v>
      </c>
      <c r="C48" s="221"/>
      <c r="D48" s="221">
        <f t="shared" si="11"/>
        <v>143</v>
      </c>
      <c r="E48" s="221"/>
      <c r="F48" s="45"/>
      <c r="G48" s="221"/>
      <c r="H48" s="45"/>
      <c r="I48" s="221"/>
      <c r="J48" s="45">
        <v>43</v>
      </c>
      <c r="K48" s="221"/>
      <c r="L48" s="45">
        <v>50</v>
      </c>
      <c r="M48" s="221"/>
      <c r="N48" s="45">
        <v>50</v>
      </c>
      <c r="O48" s="221"/>
      <c r="P48" s="45"/>
      <c r="Q48" s="208">
        <f>IF(P48&gt;D48,"Er",)</f>
        <v>0</v>
      </c>
      <c r="R48" s="201">
        <f t="shared" si="15"/>
        <v>0</v>
      </c>
    </row>
    <row r="49" spans="1:18" ht="15" customHeight="1">
      <c r="A49" s="332"/>
      <c r="B49" s="219" t="s">
        <v>269</v>
      </c>
      <c r="C49" s="86"/>
      <c r="D49" s="86">
        <f t="shared" si="11"/>
        <v>0</v>
      </c>
      <c r="E49" s="86"/>
      <c r="F49" s="45"/>
      <c r="G49" s="86"/>
      <c r="H49" s="45"/>
      <c r="I49" s="86"/>
      <c r="J49" s="45"/>
      <c r="K49" s="86"/>
      <c r="L49" s="45"/>
      <c r="M49" s="86"/>
      <c r="N49" s="45"/>
      <c r="O49" s="86"/>
      <c r="P49" s="45"/>
      <c r="Q49" s="208">
        <f>IF(P49&gt;D49,"Er",)</f>
        <v>0</v>
      </c>
      <c r="R49" s="201">
        <f t="shared" si="15"/>
        <v>0</v>
      </c>
    </row>
    <row r="50" spans="1:18" ht="15" customHeight="1">
      <c r="A50" s="334"/>
      <c r="B50" s="223" t="s">
        <v>270</v>
      </c>
      <c r="C50" s="98"/>
      <c r="D50" s="98">
        <f t="shared" si="11"/>
        <v>0</v>
      </c>
      <c r="E50" s="98"/>
      <c r="F50" s="175"/>
      <c r="G50" s="98"/>
      <c r="H50" s="175"/>
      <c r="I50" s="98"/>
      <c r="J50" s="175"/>
      <c r="K50" s="98"/>
      <c r="L50" s="175"/>
      <c r="M50" s="98"/>
      <c r="N50" s="175"/>
      <c r="O50" s="98"/>
      <c r="P50" s="175"/>
      <c r="Q50" s="208">
        <f>IF(P50&gt;D50,"Er",)</f>
        <v>0</v>
      </c>
      <c r="R50" s="201">
        <f t="shared" si="15"/>
        <v>0</v>
      </c>
    </row>
    <row r="51" spans="1:18" ht="15" customHeight="1">
      <c r="A51" s="345" t="s">
        <v>235</v>
      </c>
      <c r="B51" s="345"/>
      <c r="C51" s="97">
        <f>E51+G51+I51+K51+M51+O51</f>
        <v>0</v>
      </c>
      <c r="D51" s="97">
        <f t="shared" si="11"/>
        <v>0</v>
      </c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04">
        <f t="shared" si="14"/>
        <v>0</v>
      </c>
      <c r="R51" s="201">
        <f t="shared" si="15"/>
        <v>0</v>
      </c>
    </row>
    <row r="52" spans="1:18" ht="15" customHeight="1">
      <c r="A52" s="328" t="s">
        <v>133</v>
      </c>
      <c r="B52" s="328"/>
      <c r="C52" s="84">
        <f>E52+G52+I52+K52+M52+O52</f>
        <v>3</v>
      </c>
      <c r="D52" s="221">
        <f>F52+H52+J52+L52+N52</f>
        <v>3</v>
      </c>
      <c r="E52" s="84">
        <f>SUM(E56:E57)</f>
        <v>0</v>
      </c>
      <c r="F52" s="90">
        <f>'DTr-Lop-HS'!J6</f>
        <v>0</v>
      </c>
      <c r="G52" s="84">
        <f aca="true" t="shared" si="16" ref="G52:M52">SUM(G56:G57)</f>
        <v>0</v>
      </c>
      <c r="H52" s="90">
        <f>'DTr-Lop-HS'!Q6</f>
        <v>0</v>
      </c>
      <c r="I52" s="84">
        <f t="shared" si="16"/>
        <v>0</v>
      </c>
      <c r="J52" s="90">
        <f>'DTr-Lop-HS'!X6</f>
        <v>0</v>
      </c>
      <c r="K52" s="84">
        <f t="shared" si="16"/>
        <v>2</v>
      </c>
      <c r="L52" s="90">
        <f>'DTr-Lop-HS'!AE6</f>
        <v>2</v>
      </c>
      <c r="M52" s="84">
        <f t="shared" si="16"/>
        <v>1</v>
      </c>
      <c r="N52" s="90">
        <f>'DTr-Lop-HS'!AL6</f>
        <v>1</v>
      </c>
      <c r="O52" s="84">
        <f>SUM(O56:O57)</f>
        <v>0</v>
      </c>
      <c r="P52" s="84">
        <f>SUM(P56:P57)</f>
        <v>0</v>
      </c>
      <c r="Q52" s="204">
        <f t="shared" si="14"/>
        <v>0</v>
      </c>
      <c r="R52" s="201">
        <f t="shared" si="15"/>
        <v>0</v>
      </c>
    </row>
    <row r="53" spans="1:18" ht="15" customHeight="1">
      <c r="A53" s="348" t="s">
        <v>268</v>
      </c>
      <c r="B53" s="222" t="s">
        <v>44</v>
      </c>
      <c r="C53" s="221"/>
      <c r="D53" s="221">
        <f>F53+H53+J53+L53+N53</f>
        <v>0</v>
      </c>
      <c r="E53" s="221"/>
      <c r="F53" s="220"/>
      <c r="G53" s="221"/>
      <c r="H53" s="220"/>
      <c r="I53" s="221"/>
      <c r="J53" s="220"/>
      <c r="K53" s="221"/>
      <c r="L53" s="220">
        <v>0</v>
      </c>
      <c r="M53" s="221"/>
      <c r="N53" s="220">
        <v>0</v>
      </c>
      <c r="O53" s="221"/>
      <c r="P53" s="45"/>
      <c r="Q53" s="208">
        <f>IF(P53&gt;D53,"Er",)</f>
        <v>0</v>
      </c>
      <c r="R53" s="201">
        <f t="shared" si="15"/>
        <v>0</v>
      </c>
    </row>
    <row r="54" spans="1:18" ht="15" customHeight="1">
      <c r="A54" s="332"/>
      <c r="B54" s="219" t="s">
        <v>269</v>
      </c>
      <c r="C54" s="86"/>
      <c r="D54" s="86">
        <f>F54+H54+J54+L54+N54</f>
        <v>0</v>
      </c>
      <c r="E54" s="86"/>
      <c r="F54" s="18"/>
      <c r="G54" s="86"/>
      <c r="H54" s="18"/>
      <c r="I54" s="86"/>
      <c r="J54" s="18"/>
      <c r="K54" s="86"/>
      <c r="L54" s="18"/>
      <c r="M54" s="86"/>
      <c r="N54" s="18"/>
      <c r="O54" s="86"/>
      <c r="P54" s="45"/>
      <c r="Q54" s="208">
        <f>IF(P54&gt;D54,"Er",)</f>
        <v>0</v>
      </c>
      <c r="R54" s="201">
        <f t="shared" si="15"/>
        <v>0</v>
      </c>
    </row>
    <row r="55" spans="1:18" ht="15" customHeight="1">
      <c r="A55" s="334"/>
      <c r="B55" s="223" t="s">
        <v>270</v>
      </c>
      <c r="C55" s="98"/>
      <c r="D55" s="224">
        <f>F55+H55+J55+L55+N55</f>
        <v>0</v>
      </c>
      <c r="E55" s="98"/>
      <c r="F55" s="51"/>
      <c r="G55" s="98"/>
      <c r="H55" s="51"/>
      <c r="I55" s="98"/>
      <c r="J55" s="51"/>
      <c r="K55" s="98"/>
      <c r="L55" s="51"/>
      <c r="M55" s="98"/>
      <c r="N55" s="51"/>
      <c r="O55" s="98"/>
      <c r="P55" s="175"/>
      <c r="Q55" s="208">
        <f>IF(P55&gt;D55,"Er",)</f>
        <v>0</v>
      </c>
      <c r="R55" s="201">
        <f t="shared" si="15"/>
        <v>0</v>
      </c>
    </row>
    <row r="56" spans="1:18" ht="15" customHeight="1">
      <c r="A56" s="329" t="s">
        <v>45</v>
      </c>
      <c r="B56" s="329"/>
      <c r="C56" s="86">
        <f>E56+G56+I56+K56+M56+O56</f>
        <v>3</v>
      </c>
      <c r="D56" s="84">
        <f t="shared" si="11"/>
        <v>3</v>
      </c>
      <c r="E56" s="49"/>
      <c r="F56" s="49"/>
      <c r="G56" s="49"/>
      <c r="H56" s="49"/>
      <c r="I56" s="49"/>
      <c r="J56" s="49"/>
      <c r="K56" s="49">
        <v>2</v>
      </c>
      <c r="L56" s="49">
        <v>2</v>
      </c>
      <c r="M56" s="49">
        <v>1</v>
      </c>
      <c r="N56" s="49">
        <v>1</v>
      </c>
      <c r="O56" s="49"/>
      <c r="P56" s="49"/>
      <c r="Q56" s="204">
        <f t="shared" si="14"/>
        <v>0</v>
      </c>
      <c r="R56" s="201">
        <f t="shared" si="15"/>
        <v>0</v>
      </c>
    </row>
    <row r="57" spans="1:18" ht="15" customHeight="1">
      <c r="A57" s="330" t="s">
        <v>142</v>
      </c>
      <c r="B57" s="330"/>
      <c r="C57" s="88">
        <f>E57+G57+I57+K57+M57+O57</f>
        <v>0</v>
      </c>
      <c r="D57" s="88">
        <f t="shared" si="11"/>
        <v>0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204">
        <f t="shared" si="14"/>
        <v>0</v>
      </c>
      <c r="R57" s="201">
        <f t="shared" si="15"/>
        <v>0</v>
      </c>
    </row>
    <row r="58" spans="1:18" ht="15" customHeight="1">
      <c r="A58" s="345" t="s">
        <v>143</v>
      </c>
      <c r="B58" s="345"/>
      <c r="C58" s="88">
        <f>E58+G58+I58+K58+M58+O58</f>
        <v>15</v>
      </c>
      <c r="D58" s="97">
        <f t="shared" si="11"/>
        <v>111</v>
      </c>
      <c r="E58" s="21">
        <v>3</v>
      </c>
      <c r="F58" s="21">
        <v>44</v>
      </c>
      <c r="G58" s="21">
        <v>3</v>
      </c>
      <c r="H58" s="21">
        <v>27</v>
      </c>
      <c r="I58" s="21">
        <v>3</v>
      </c>
      <c r="J58" s="21">
        <v>19</v>
      </c>
      <c r="K58" s="21">
        <v>4</v>
      </c>
      <c r="L58" s="21">
        <v>13</v>
      </c>
      <c r="M58" s="21">
        <v>2</v>
      </c>
      <c r="N58" s="21">
        <v>8</v>
      </c>
      <c r="O58" s="21"/>
      <c r="P58" s="21"/>
      <c r="Q58" s="204">
        <f t="shared" si="14"/>
        <v>0</v>
      </c>
      <c r="R58" s="201">
        <f t="shared" si="15"/>
        <v>0</v>
      </c>
    </row>
    <row r="59" spans="1:18" ht="15" customHeight="1">
      <c r="A59" s="348" t="s">
        <v>268</v>
      </c>
      <c r="B59" s="222" t="s">
        <v>44</v>
      </c>
      <c r="C59" s="221"/>
      <c r="D59" s="221">
        <f t="shared" si="11"/>
        <v>46</v>
      </c>
      <c r="E59" s="221"/>
      <c r="F59" s="220">
        <v>19</v>
      </c>
      <c r="G59" s="221"/>
      <c r="H59" s="220">
        <v>11</v>
      </c>
      <c r="I59" s="221"/>
      <c r="J59" s="220">
        <v>8</v>
      </c>
      <c r="K59" s="221"/>
      <c r="L59" s="220">
        <v>3</v>
      </c>
      <c r="M59" s="221"/>
      <c r="N59" s="220">
        <v>5</v>
      </c>
      <c r="O59" s="221"/>
      <c r="P59" s="45"/>
      <c r="Q59" s="208">
        <f>IF(P59&gt;D59,"Er",)</f>
        <v>0</v>
      </c>
      <c r="R59" s="201">
        <f t="shared" si="15"/>
        <v>0</v>
      </c>
    </row>
    <row r="60" spans="1:18" ht="15" customHeight="1">
      <c r="A60" s="332"/>
      <c r="B60" s="219" t="s">
        <v>269</v>
      </c>
      <c r="C60" s="86"/>
      <c r="D60" s="86">
        <f t="shared" si="11"/>
        <v>0</v>
      </c>
      <c r="E60" s="86"/>
      <c r="F60" s="18"/>
      <c r="G60" s="86"/>
      <c r="H60" s="18"/>
      <c r="I60" s="86"/>
      <c r="J60" s="18"/>
      <c r="K60" s="86"/>
      <c r="L60" s="18"/>
      <c r="M60" s="86"/>
      <c r="N60" s="18"/>
      <c r="O60" s="86"/>
      <c r="P60" s="45"/>
      <c r="Q60" s="208">
        <f>IF(P60&gt;D60,"Er",)</f>
        <v>0</v>
      </c>
      <c r="R60" s="201">
        <f t="shared" si="15"/>
        <v>0</v>
      </c>
    </row>
    <row r="61" spans="1:18" ht="15" customHeight="1">
      <c r="A61" s="334"/>
      <c r="B61" s="223" t="s">
        <v>270</v>
      </c>
      <c r="C61" s="98"/>
      <c r="D61" s="98">
        <f t="shared" si="11"/>
        <v>0</v>
      </c>
      <c r="E61" s="98"/>
      <c r="F61" s="51"/>
      <c r="G61" s="98"/>
      <c r="H61" s="51"/>
      <c r="I61" s="98"/>
      <c r="J61" s="51"/>
      <c r="K61" s="98"/>
      <c r="L61" s="51"/>
      <c r="M61" s="98"/>
      <c r="N61" s="51"/>
      <c r="O61" s="98"/>
      <c r="P61" s="175"/>
      <c r="Q61" s="208">
        <f>IF(P61&gt;D61,"Er",)</f>
        <v>0</v>
      </c>
      <c r="R61" s="201">
        <f t="shared" si="15"/>
        <v>0</v>
      </c>
    </row>
    <row r="62" spans="1:18" ht="15" customHeight="1">
      <c r="A62" s="346" t="s">
        <v>202</v>
      </c>
      <c r="B62" s="347"/>
      <c r="C62" s="88">
        <f>E62+G62+I62+K62+M62+O62</f>
        <v>0</v>
      </c>
      <c r="D62" s="97">
        <f>H62+J62+L62+N62</f>
        <v>0</v>
      </c>
      <c r="E62" s="97"/>
      <c r="F62" s="10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04">
        <f t="shared" si="14"/>
        <v>0</v>
      </c>
      <c r="R62" s="201">
        <f t="shared" si="15"/>
        <v>0</v>
      </c>
    </row>
    <row r="63" spans="1:19" ht="15" customHeight="1">
      <c r="A63" s="351" t="s">
        <v>132</v>
      </c>
      <c r="B63" s="351"/>
      <c r="C63" s="88">
        <f>E63+G63+O63</f>
        <v>0</v>
      </c>
      <c r="D63" s="98">
        <f>F63+H63</f>
        <v>0</v>
      </c>
      <c r="E63" s="21"/>
      <c r="F63" s="21"/>
      <c r="G63" s="21"/>
      <c r="H63" s="21"/>
      <c r="I63" s="84"/>
      <c r="J63" s="84"/>
      <c r="K63" s="84"/>
      <c r="L63" s="84"/>
      <c r="M63" s="84"/>
      <c r="N63" s="84"/>
      <c r="O63" s="20"/>
      <c r="P63" s="20"/>
      <c r="Q63" s="204">
        <f t="shared" si="14"/>
        <v>0</v>
      </c>
      <c r="R63" s="201">
        <f t="shared" si="15"/>
        <v>0</v>
      </c>
      <c r="S63" s="168"/>
    </row>
    <row r="64" spans="1:18" ht="15" customHeight="1">
      <c r="A64" s="345" t="s">
        <v>124</v>
      </c>
      <c r="B64" s="345"/>
      <c r="C64" s="88"/>
      <c r="D64" s="97">
        <f>F64+H64+J64+L64+N64</f>
        <v>0</v>
      </c>
      <c r="E64" s="97"/>
      <c r="F64" s="21"/>
      <c r="G64" s="97"/>
      <c r="H64" s="21"/>
      <c r="I64" s="97"/>
      <c r="J64" s="21"/>
      <c r="K64" s="97"/>
      <c r="L64" s="21"/>
      <c r="M64" s="97"/>
      <c r="N64" s="21"/>
      <c r="O64" s="97"/>
      <c r="P64" s="21"/>
      <c r="Q64" s="204"/>
      <c r="R64" s="201">
        <f t="shared" si="15"/>
        <v>0</v>
      </c>
    </row>
    <row r="65" spans="1:18" ht="15" customHeight="1">
      <c r="A65" s="328" t="s">
        <v>125</v>
      </c>
      <c r="B65" s="328"/>
      <c r="C65" s="84">
        <f>E65+G65+I65+K65+M65+O65</f>
        <v>16</v>
      </c>
      <c r="D65" s="84">
        <f>F65+H65+J65+L65+N65</f>
        <v>0</v>
      </c>
      <c r="E65" s="20">
        <v>3</v>
      </c>
      <c r="F65" s="143"/>
      <c r="G65" s="20">
        <v>3</v>
      </c>
      <c r="H65" s="143"/>
      <c r="I65" s="20">
        <v>3</v>
      </c>
      <c r="J65" s="143"/>
      <c r="K65" s="20">
        <v>4</v>
      </c>
      <c r="L65" s="143"/>
      <c r="M65" s="20">
        <v>3</v>
      </c>
      <c r="N65" s="143"/>
      <c r="O65" s="20"/>
      <c r="P65" s="143"/>
      <c r="Q65" s="205"/>
      <c r="R65" s="201">
        <f t="shared" si="15"/>
        <v>0</v>
      </c>
    </row>
    <row r="66" spans="1:52" ht="15" customHeight="1">
      <c r="A66" s="330" t="s">
        <v>126</v>
      </c>
      <c r="B66" s="330"/>
      <c r="C66" s="88">
        <f>E66+G66+I66+K66+M66+O66</f>
        <v>16</v>
      </c>
      <c r="D66" s="99">
        <f>F66+H66+J66+L66+N66</f>
        <v>0</v>
      </c>
      <c r="E66" s="19">
        <v>3</v>
      </c>
      <c r="F66" s="99"/>
      <c r="G66" s="19">
        <v>3</v>
      </c>
      <c r="H66" s="99"/>
      <c r="I66" s="19">
        <v>3</v>
      </c>
      <c r="J66" s="99"/>
      <c r="K66" s="19">
        <v>4</v>
      </c>
      <c r="L66" s="99"/>
      <c r="M66" s="19">
        <v>3</v>
      </c>
      <c r="N66" s="99"/>
      <c r="O66" s="19"/>
      <c r="P66" s="99"/>
      <c r="Q66" s="205"/>
      <c r="R66" s="201">
        <f t="shared" si="15"/>
        <v>0</v>
      </c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</row>
    <row r="67" spans="1:52" ht="15" customHeight="1">
      <c r="A67" s="345" t="s">
        <v>134</v>
      </c>
      <c r="B67" s="345"/>
      <c r="C67" s="97">
        <f>E67+G67+I67+K67+M67+O67</f>
        <v>16</v>
      </c>
      <c r="D67" s="100"/>
      <c r="E67" s="21">
        <v>3</v>
      </c>
      <c r="F67" s="100"/>
      <c r="G67" s="21">
        <v>3</v>
      </c>
      <c r="H67" s="100"/>
      <c r="I67" s="21">
        <v>3</v>
      </c>
      <c r="J67" s="100"/>
      <c r="K67" s="21">
        <v>4</v>
      </c>
      <c r="L67" s="100"/>
      <c r="M67" s="21">
        <v>3</v>
      </c>
      <c r="N67" s="100"/>
      <c r="O67" s="21"/>
      <c r="P67" s="100"/>
      <c r="Q67" s="205"/>
      <c r="R67" s="201">
        <f t="shared" si="15"/>
        <v>0</v>
      </c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</row>
    <row r="68" spans="1:52" ht="15" customHeight="1">
      <c r="A68" s="345" t="s">
        <v>135</v>
      </c>
      <c r="B68" s="345"/>
      <c r="C68" s="97"/>
      <c r="D68" s="26" t="s">
        <v>140</v>
      </c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8"/>
      <c r="Q68" s="206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</row>
    <row r="69" spans="1:52" ht="14.25" customHeight="1" hidden="1">
      <c r="A69" s="38" t="s">
        <v>140</v>
      </c>
      <c r="B69" s="38" t="s">
        <v>141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207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</row>
    <row r="70" spans="1:52" ht="14.25" customHeight="1">
      <c r="A70" s="352" t="s">
        <v>243</v>
      </c>
      <c r="B70" s="353"/>
      <c r="C70" s="193"/>
      <c r="D70" s="194"/>
      <c r="E70" s="169"/>
      <c r="F70" s="169">
        <f>IF(F6&gt;F$5,"Er",)</f>
        <v>0</v>
      </c>
      <c r="G70" s="169"/>
      <c r="H70" s="169">
        <f aca="true" t="shared" si="17" ref="H70:P71">IF(H6&gt;H$5,"Er",)</f>
        <v>0</v>
      </c>
      <c r="I70" s="169"/>
      <c r="J70" s="169">
        <f t="shared" si="17"/>
        <v>0</v>
      </c>
      <c r="K70" s="169"/>
      <c r="L70" s="169">
        <f t="shared" si="17"/>
        <v>0</v>
      </c>
      <c r="M70" s="169"/>
      <c r="N70" s="169">
        <f t="shared" si="17"/>
        <v>0</v>
      </c>
      <c r="O70" s="169"/>
      <c r="P70" s="169">
        <f t="shared" si="17"/>
        <v>0</v>
      </c>
      <c r="Q70" s="197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</row>
    <row r="71" spans="1:52" ht="14.25" customHeight="1">
      <c r="A71" s="349" t="s">
        <v>244</v>
      </c>
      <c r="B71" s="350"/>
      <c r="C71" s="195"/>
      <c r="D71" s="170"/>
      <c r="E71" s="170"/>
      <c r="F71" s="170">
        <f>IF(F7&gt;F$5,"Er",)</f>
        <v>0</v>
      </c>
      <c r="G71" s="170"/>
      <c r="H71" s="170">
        <f t="shared" si="17"/>
        <v>0</v>
      </c>
      <c r="I71" s="170"/>
      <c r="J71" s="170">
        <f t="shared" si="17"/>
        <v>0</v>
      </c>
      <c r="K71" s="170"/>
      <c r="L71" s="170">
        <f t="shared" si="17"/>
        <v>0</v>
      </c>
      <c r="M71" s="170"/>
      <c r="N71" s="170">
        <f t="shared" si="17"/>
        <v>0</v>
      </c>
      <c r="O71" s="170"/>
      <c r="P71" s="170">
        <f t="shared" si="17"/>
        <v>0</v>
      </c>
      <c r="Q71" s="197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</row>
    <row r="72" spans="1:52" ht="14.25" customHeight="1">
      <c r="A72" s="349" t="s">
        <v>245</v>
      </c>
      <c r="B72" s="350"/>
      <c r="C72" s="195"/>
      <c r="D72" s="170"/>
      <c r="E72" s="170"/>
      <c r="F72" s="170">
        <f>IF(F8&gt;MIN(F7,F6),"Er",)</f>
        <v>0</v>
      </c>
      <c r="G72" s="170"/>
      <c r="H72" s="170">
        <f>IF(H8&gt;MIN(H7,H6),"Er",)</f>
        <v>0</v>
      </c>
      <c r="I72" s="170"/>
      <c r="J72" s="170">
        <f>IF(J8&gt;MIN(J7,J6),"Er",)</f>
        <v>0</v>
      </c>
      <c r="K72" s="170"/>
      <c r="L72" s="170">
        <f>IF(L8&gt;MIN(L7,L6),"Er",)</f>
        <v>0</v>
      </c>
      <c r="M72" s="170"/>
      <c r="N72" s="170">
        <f>IF(N8&gt;MIN(N7,N6),"Er",)</f>
        <v>0</v>
      </c>
      <c r="O72" s="170"/>
      <c r="P72" s="170">
        <f>IF(P8&gt;MIN(P7,P6),"Er",)</f>
        <v>0</v>
      </c>
      <c r="Q72" s="197"/>
      <c r="R72" s="16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</row>
    <row r="73" spans="1:52" ht="14.25">
      <c r="A73" s="349" t="s">
        <v>246</v>
      </c>
      <c r="B73" s="350"/>
      <c r="C73" s="170"/>
      <c r="D73" s="171">
        <f>IF(D$13&lt;&gt;D18,"Er",)</f>
        <v>0</v>
      </c>
      <c r="E73" s="171"/>
      <c r="F73" s="171">
        <f>IF(F$13&lt;&gt;F18,"Er",)</f>
        <v>0</v>
      </c>
      <c r="G73" s="171"/>
      <c r="H73" s="171">
        <f aca="true" t="shared" si="18" ref="H73:P73">IF(H$13&lt;&gt;H18,"Er",)</f>
        <v>0</v>
      </c>
      <c r="I73" s="171"/>
      <c r="J73" s="171">
        <f t="shared" si="18"/>
        <v>0</v>
      </c>
      <c r="K73" s="171"/>
      <c r="L73" s="171">
        <f t="shared" si="18"/>
        <v>0</v>
      </c>
      <c r="M73" s="171"/>
      <c r="N73" s="171">
        <f t="shared" si="18"/>
        <v>0</v>
      </c>
      <c r="O73" s="171"/>
      <c r="P73" s="171">
        <f t="shared" si="18"/>
        <v>0</v>
      </c>
      <c r="Q73" s="197"/>
      <c r="R73" s="16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</row>
    <row r="74" spans="1:52" ht="14.25">
      <c r="A74" s="349" t="s">
        <v>247</v>
      </c>
      <c r="B74" s="350"/>
      <c r="C74" s="170">
        <f aca="true" t="shared" si="19" ref="C74:P74">IF(C29&lt;&gt;C$13,"Er",)</f>
        <v>0</v>
      </c>
      <c r="D74" s="170">
        <f t="shared" si="19"/>
        <v>0</v>
      </c>
      <c r="E74" s="170">
        <f t="shared" si="19"/>
        <v>0</v>
      </c>
      <c r="F74" s="170">
        <f t="shared" si="19"/>
        <v>0</v>
      </c>
      <c r="G74" s="170">
        <f t="shared" si="19"/>
        <v>0</v>
      </c>
      <c r="H74" s="170">
        <f t="shared" si="19"/>
        <v>0</v>
      </c>
      <c r="I74" s="170">
        <f t="shared" si="19"/>
        <v>0</v>
      </c>
      <c r="J74" s="170">
        <f t="shared" si="19"/>
        <v>0</v>
      </c>
      <c r="K74" s="170">
        <f t="shared" si="19"/>
        <v>0</v>
      </c>
      <c r="L74" s="170">
        <f t="shared" si="19"/>
        <v>0</v>
      </c>
      <c r="M74" s="170">
        <f t="shared" si="19"/>
        <v>0</v>
      </c>
      <c r="N74" s="170">
        <f t="shared" si="19"/>
        <v>0</v>
      </c>
      <c r="O74" s="170">
        <f t="shared" si="19"/>
        <v>0</v>
      </c>
      <c r="P74" s="170">
        <f t="shared" si="19"/>
        <v>0</v>
      </c>
      <c r="Q74" s="197"/>
      <c r="R74" s="16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</row>
    <row r="75" spans="1:52" ht="14.25">
      <c r="A75" s="349" t="s">
        <v>127</v>
      </c>
      <c r="B75" s="350"/>
      <c r="C75" s="170">
        <f>IF(C38&gt;C$13,"Er",)</f>
        <v>0</v>
      </c>
      <c r="D75" s="170">
        <f>IF(D38&gt;D$13,"Er",)</f>
        <v>0</v>
      </c>
      <c r="E75" s="170">
        <f>IF(E38&gt;E$13,"Er",)</f>
        <v>0</v>
      </c>
      <c r="F75" s="170">
        <f aca="true" t="shared" si="20" ref="F75:P75">IF(F38&gt;F$13,"Er",)</f>
        <v>0</v>
      </c>
      <c r="G75" s="170">
        <f t="shared" si="20"/>
        <v>0</v>
      </c>
      <c r="H75" s="170">
        <f t="shared" si="20"/>
        <v>0</v>
      </c>
      <c r="I75" s="170">
        <f t="shared" si="20"/>
        <v>0</v>
      </c>
      <c r="J75" s="170">
        <f t="shared" si="20"/>
        <v>0</v>
      </c>
      <c r="K75" s="170">
        <f t="shared" si="20"/>
        <v>0</v>
      </c>
      <c r="L75" s="170">
        <f t="shared" si="20"/>
        <v>0</v>
      </c>
      <c r="M75" s="170">
        <f t="shared" si="20"/>
        <v>0</v>
      </c>
      <c r="N75" s="170">
        <f t="shared" si="20"/>
        <v>0</v>
      </c>
      <c r="O75" s="170">
        <f t="shared" si="20"/>
        <v>0</v>
      </c>
      <c r="P75" s="170">
        <f t="shared" si="20"/>
        <v>0</v>
      </c>
      <c r="Q75" s="197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</row>
    <row r="76" spans="1:52" ht="14.25">
      <c r="A76" s="349" t="s">
        <v>248</v>
      </c>
      <c r="B76" s="350"/>
      <c r="C76" s="170">
        <f>IF(C47&gt;C$13,"Er",)</f>
        <v>0</v>
      </c>
      <c r="D76" s="170">
        <f>IF(D47&gt;D$13,"Er",)</f>
        <v>0</v>
      </c>
      <c r="E76" s="170">
        <f>IF(E47&gt;E$13,"Er",)</f>
        <v>0</v>
      </c>
      <c r="F76" s="170">
        <f aca="true" t="shared" si="21" ref="F76:P76">IF(F47&gt;F$13,"Er",)</f>
        <v>0</v>
      </c>
      <c r="G76" s="170">
        <f t="shared" si="21"/>
        <v>0</v>
      </c>
      <c r="H76" s="170">
        <f t="shared" si="21"/>
        <v>0</v>
      </c>
      <c r="I76" s="170">
        <f t="shared" si="21"/>
        <v>0</v>
      </c>
      <c r="J76" s="170">
        <f t="shared" si="21"/>
        <v>0</v>
      </c>
      <c r="K76" s="170">
        <f t="shared" si="21"/>
        <v>0</v>
      </c>
      <c r="L76" s="170">
        <f t="shared" si="21"/>
        <v>0</v>
      </c>
      <c r="M76" s="170">
        <f t="shared" si="21"/>
        <v>0</v>
      </c>
      <c r="N76" s="170">
        <f t="shared" si="21"/>
        <v>0</v>
      </c>
      <c r="O76" s="170">
        <f t="shared" si="21"/>
        <v>0</v>
      </c>
      <c r="P76" s="170">
        <f t="shared" si="21"/>
        <v>0</v>
      </c>
      <c r="Q76" s="197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</row>
    <row r="77" spans="1:52" ht="14.25">
      <c r="A77" s="349" t="s">
        <v>235</v>
      </c>
      <c r="B77" s="350"/>
      <c r="C77" s="170">
        <f>IF(C51&gt;C$13,"Er",)</f>
        <v>0</v>
      </c>
      <c r="D77" s="170">
        <f>IF(D51&gt;D$13,"Er",)</f>
        <v>0</v>
      </c>
      <c r="E77" s="170">
        <f>IF(E51&gt;E$13,"Er",)</f>
        <v>0</v>
      </c>
      <c r="F77" s="170">
        <f aca="true" t="shared" si="22" ref="F77:P77">IF(F51&gt;F$13,"Er",)</f>
        <v>0</v>
      </c>
      <c r="G77" s="170">
        <f t="shared" si="22"/>
        <v>0</v>
      </c>
      <c r="H77" s="170">
        <f t="shared" si="22"/>
        <v>0</v>
      </c>
      <c r="I77" s="170">
        <f t="shared" si="22"/>
        <v>0</v>
      </c>
      <c r="J77" s="170">
        <f t="shared" si="22"/>
        <v>0</v>
      </c>
      <c r="K77" s="170">
        <f t="shared" si="22"/>
        <v>0</v>
      </c>
      <c r="L77" s="170">
        <f t="shared" si="22"/>
        <v>0</v>
      </c>
      <c r="M77" s="170">
        <f t="shared" si="22"/>
        <v>0</v>
      </c>
      <c r="N77" s="170">
        <f t="shared" si="22"/>
        <v>0</v>
      </c>
      <c r="O77" s="170">
        <f t="shared" si="22"/>
        <v>0</v>
      </c>
      <c r="P77" s="170">
        <f t="shared" si="22"/>
        <v>0</v>
      </c>
      <c r="Q77" s="197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</row>
    <row r="78" spans="1:52" ht="14.25">
      <c r="A78" s="357" t="s">
        <v>133</v>
      </c>
      <c r="B78" s="358"/>
      <c r="C78" s="195"/>
      <c r="D78" s="170">
        <f>IF(D52&lt;&gt;SUM(D56+D57),"Er",)</f>
        <v>0</v>
      </c>
      <c r="E78" s="170">
        <f>IF(E52&gt;E$13,"Er",)</f>
        <v>0</v>
      </c>
      <c r="F78" s="170">
        <f>IF((F56+F57)&lt;&gt;F52,"Er",)</f>
        <v>0</v>
      </c>
      <c r="G78" s="170">
        <f>IF(G52&gt;G$13,"Er",)</f>
        <v>0</v>
      </c>
      <c r="H78" s="170">
        <f>IF((H56+H57)&lt;&gt;H52,"Er",)</f>
        <v>0</v>
      </c>
      <c r="I78" s="170">
        <f>IF(I52&gt;I$13,"Er",)</f>
        <v>0</v>
      </c>
      <c r="J78" s="170">
        <f>IF((J56+J57)&lt;&gt;J52,"Er",)</f>
        <v>0</v>
      </c>
      <c r="K78" s="170">
        <f>IF(K52&gt;K$13,"Er",)</f>
        <v>0</v>
      </c>
      <c r="L78" s="170">
        <f>IF((L56+L57)&lt;&gt;L52,"Er",)</f>
        <v>0</v>
      </c>
      <c r="M78" s="170">
        <f>IF(M52&gt;M$13,"Er",)</f>
        <v>0</v>
      </c>
      <c r="N78" s="170">
        <f>IF((N56+N57)&lt;&gt;N52,"Er",)</f>
        <v>0</v>
      </c>
      <c r="O78" s="170">
        <f>IF(O52&gt;O$13,"Er",)</f>
        <v>0</v>
      </c>
      <c r="P78" s="170">
        <f>IF(P52&gt;MIN(P$13,D$52),"Er",)</f>
        <v>0</v>
      </c>
      <c r="Q78" s="197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</row>
    <row r="79" spans="1:52" ht="14.25">
      <c r="A79" s="357" t="s">
        <v>249</v>
      </c>
      <c r="B79" s="358"/>
      <c r="C79" s="170">
        <f>IF(C58&gt;C$13,"Er",)</f>
        <v>0</v>
      </c>
      <c r="D79" s="170">
        <f>IF(D58&gt;D$13,"Er",)</f>
        <v>0</v>
      </c>
      <c r="E79" s="170">
        <f>IF(E58&gt;E$13,"Er",)</f>
        <v>0</v>
      </c>
      <c r="F79" s="170">
        <f aca="true" t="shared" si="23" ref="F79:P79">IF(F58&gt;F$13,"Er",)</f>
        <v>0</v>
      </c>
      <c r="G79" s="170">
        <f t="shared" si="23"/>
        <v>0</v>
      </c>
      <c r="H79" s="170">
        <f t="shared" si="23"/>
        <v>0</v>
      </c>
      <c r="I79" s="170">
        <f t="shared" si="23"/>
        <v>0</v>
      </c>
      <c r="J79" s="170">
        <f t="shared" si="23"/>
        <v>0</v>
      </c>
      <c r="K79" s="170">
        <f t="shared" si="23"/>
        <v>0</v>
      </c>
      <c r="L79" s="170">
        <f t="shared" si="23"/>
        <v>0</v>
      </c>
      <c r="M79" s="170">
        <f t="shared" si="23"/>
        <v>0</v>
      </c>
      <c r="N79" s="170">
        <f t="shared" si="23"/>
        <v>0</v>
      </c>
      <c r="O79" s="170">
        <f t="shared" si="23"/>
        <v>0</v>
      </c>
      <c r="P79" s="170">
        <f t="shared" si="23"/>
        <v>0</v>
      </c>
      <c r="Q79" s="197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</row>
    <row r="80" spans="1:52" ht="14.25">
      <c r="A80" s="349" t="s">
        <v>202</v>
      </c>
      <c r="B80" s="350"/>
      <c r="C80" s="170">
        <f aca="true" t="shared" si="24" ref="C80:D85">IF(C62&gt;C$13,"Er",)</f>
        <v>0</v>
      </c>
      <c r="D80" s="170">
        <f t="shared" si="24"/>
        <v>0</v>
      </c>
      <c r="E80" s="170"/>
      <c r="F80" s="170"/>
      <c r="G80" s="170">
        <f aca="true" t="shared" si="25" ref="G80:P80">IF(G62&gt;G$13,"Er",)</f>
        <v>0</v>
      </c>
      <c r="H80" s="170">
        <f t="shared" si="25"/>
        <v>0</v>
      </c>
      <c r="I80" s="170">
        <f t="shared" si="25"/>
        <v>0</v>
      </c>
      <c r="J80" s="170">
        <f t="shared" si="25"/>
        <v>0</v>
      </c>
      <c r="K80" s="170">
        <f t="shared" si="25"/>
        <v>0</v>
      </c>
      <c r="L80" s="170">
        <f t="shared" si="25"/>
        <v>0</v>
      </c>
      <c r="M80" s="170">
        <f t="shared" si="25"/>
        <v>0</v>
      </c>
      <c r="N80" s="170">
        <f t="shared" si="25"/>
        <v>0</v>
      </c>
      <c r="O80" s="170">
        <f t="shared" si="25"/>
        <v>0</v>
      </c>
      <c r="P80" s="170">
        <f t="shared" si="25"/>
        <v>0</v>
      </c>
      <c r="Q80" s="197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</row>
    <row r="81" spans="1:52" ht="14.25">
      <c r="A81" s="349" t="s">
        <v>132</v>
      </c>
      <c r="B81" s="350"/>
      <c r="C81" s="170">
        <f t="shared" si="24"/>
        <v>0</v>
      </c>
      <c r="D81" s="170">
        <f>IF(D63&gt;D$13,"Er",)</f>
        <v>0</v>
      </c>
      <c r="E81" s="170">
        <f>IF(E63&gt;E$13,"Er",)</f>
        <v>0</v>
      </c>
      <c r="F81" s="170">
        <f>IF(F63&gt;F$13,"Er",)</f>
        <v>0</v>
      </c>
      <c r="G81" s="170">
        <f>IF(G63&gt;G$13,"Er",)</f>
        <v>0</v>
      </c>
      <c r="H81" s="170">
        <f>IF(H63&gt;H$13,"Er",)</f>
        <v>0</v>
      </c>
      <c r="I81" s="170"/>
      <c r="J81" s="170"/>
      <c r="K81" s="170"/>
      <c r="L81" s="170"/>
      <c r="M81" s="170"/>
      <c r="N81" s="170"/>
      <c r="O81" s="170"/>
      <c r="P81" s="170"/>
      <c r="Q81" s="197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</row>
    <row r="82" spans="1:52" ht="14.25">
      <c r="A82" s="349" t="s">
        <v>124</v>
      </c>
      <c r="B82" s="350"/>
      <c r="C82" s="195"/>
      <c r="D82" s="170">
        <f>IF(D64&gt;D$13,"Er",)</f>
        <v>0</v>
      </c>
      <c r="E82" s="170"/>
      <c r="F82" s="170">
        <f>IF(F64&gt;F$13,"Er",)</f>
        <v>0</v>
      </c>
      <c r="G82" s="170"/>
      <c r="H82" s="170">
        <f>IF(H64&gt;H$13,"Er",)</f>
        <v>0</v>
      </c>
      <c r="I82" s="170"/>
      <c r="J82" s="170">
        <f>IF(J64&gt;J$13,"Er",)</f>
        <v>0</v>
      </c>
      <c r="K82" s="170"/>
      <c r="L82" s="170">
        <f>IF(L64&gt;L$13,"Er",)</f>
        <v>0</v>
      </c>
      <c r="M82" s="170"/>
      <c r="N82" s="170">
        <f>IF(N64&gt;N$13,"Er",)</f>
        <v>0</v>
      </c>
      <c r="O82" s="170"/>
      <c r="P82" s="170">
        <f>IF(P64&gt;P$13,"Er",)</f>
        <v>0</v>
      </c>
      <c r="Q82" s="197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</row>
    <row r="83" spans="1:52" ht="14.25">
      <c r="A83" s="350" t="s">
        <v>125</v>
      </c>
      <c r="B83" s="356"/>
      <c r="C83" s="170">
        <f t="shared" si="24"/>
        <v>0</v>
      </c>
      <c r="D83" s="170"/>
      <c r="E83" s="170">
        <f aca="true" t="shared" si="26" ref="E83:O83">IF(E65&gt;E$13,"Er",)</f>
        <v>0</v>
      </c>
      <c r="F83" s="170"/>
      <c r="G83" s="170">
        <f t="shared" si="26"/>
        <v>0</v>
      </c>
      <c r="H83" s="170"/>
      <c r="I83" s="170">
        <f t="shared" si="26"/>
        <v>0</v>
      </c>
      <c r="J83" s="170"/>
      <c r="K83" s="170">
        <f t="shared" si="26"/>
        <v>0</v>
      </c>
      <c r="L83" s="170"/>
      <c r="M83" s="170">
        <f t="shared" si="26"/>
        <v>0</v>
      </c>
      <c r="N83" s="170"/>
      <c r="O83" s="170">
        <f t="shared" si="26"/>
        <v>0</v>
      </c>
      <c r="P83" s="170"/>
      <c r="Q83" s="197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</row>
    <row r="84" spans="1:52" ht="14.25">
      <c r="A84" s="350" t="s">
        <v>126</v>
      </c>
      <c r="B84" s="356"/>
      <c r="C84" s="170">
        <f t="shared" si="24"/>
        <v>0</v>
      </c>
      <c r="D84" s="170"/>
      <c r="E84" s="170">
        <f aca="true" t="shared" si="27" ref="E84:O84">IF(E66&gt;E$13,"Er",)</f>
        <v>0</v>
      </c>
      <c r="F84" s="170"/>
      <c r="G84" s="170">
        <f t="shared" si="27"/>
        <v>0</v>
      </c>
      <c r="H84" s="170"/>
      <c r="I84" s="170">
        <f t="shared" si="27"/>
        <v>0</v>
      </c>
      <c r="J84" s="170"/>
      <c r="K84" s="170">
        <f t="shared" si="27"/>
        <v>0</v>
      </c>
      <c r="L84" s="170"/>
      <c r="M84" s="170">
        <f t="shared" si="27"/>
        <v>0</v>
      </c>
      <c r="N84" s="170"/>
      <c r="O84" s="170">
        <f t="shared" si="27"/>
        <v>0</v>
      </c>
      <c r="P84" s="170"/>
      <c r="Q84" s="197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</row>
    <row r="85" spans="1:52" ht="14.25">
      <c r="A85" s="354" t="s">
        <v>134</v>
      </c>
      <c r="B85" s="355"/>
      <c r="C85" s="170">
        <f t="shared" si="24"/>
        <v>0</v>
      </c>
      <c r="D85" s="170"/>
      <c r="E85" s="170">
        <f>IF(E67&gt;E$13,"Er",)</f>
        <v>0</v>
      </c>
      <c r="F85" s="170"/>
      <c r="G85" s="170">
        <f>IF(G67&gt;G$13,"Er",)</f>
        <v>0</v>
      </c>
      <c r="H85" s="170"/>
      <c r="I85" s="170">
        <f>IF(I67&gt;I$13,"Er",)</f>
        <v>0</v>
      </c>
      <c r="J85" s="170"/>
      <c r="K85" s="170">
        <f>IF(K67&gt;K$13,"Er",)</f>
        <v>0</v>
      </c>
      <c r="L85" s="170"/>
      <c r="M85" s="170">
        <f>IF(M67&gt;M$13,"Er",)</f>
        <v>0</v>
      </c>
      <c r="N85" s="170"/>
      <c r="O85" s="170">
        <f>IF(O67&gt;O$13,"Er",)</f>
        <v>0</v>
      </c>
      <c r="P85" s="170"/>
      <c r="Q85" s="197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</row>
    <row r="86" spans="1:52" ht="14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</row>
    <row r="87" spans="1:52" ht="14.2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</row>
    <row r="88" spans="1:52" ht="14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</row>
    <row r="89" spans="1:52" ht="14.2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</row>
    <row r="90" spans="1:52" ht="14.2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</row>
    <row r="91" spans="1:52" ht="14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</row>
    <row r="92" spans="1:52" ht="14.2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</row>
    <row r="93" spans="1:52" ht="14.2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</row>
    <row r="94" spans="1:52" ht="14.2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</row>
    <row r="95" spans="1:52" ht="14.2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</row>
    <row r="96" spans="1:52" ht="14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</row>
    <row r="97" spans="1:52" ht="14.2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</row>
    <row r="98" spans="1:52" ht="14.2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</row>
    <row r="99" spans="1:52" ht="14.2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</row>
    <row r="100" spans="1:52" ht="14.2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</row>
    <row r="101" spans="1:52" ht="14.2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</row>
    <row r="102" spans="1:52" ht="14.2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</row>
    <row r="103" spans="1:52" ht="14.2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</row>
    <row r="104" spans="1:52" ht="14.2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</row>
    <row r="105" spans="1:52" ht="14.2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</row>
    <row r="106" spans="1:52" ht="14.2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</row>
    <row r="107" spans="1:52" ht="14.2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</row>
    <row r="108" spans="1:52" ht="14.2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</row>
    <row r="109" spans="1:52" ht="14.2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</row>
    <row r="110" spans="1:52" ht="14.2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</row>
    <row r="111" spans="1:52" ht="14.2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</row>
    <row r="112" spans="1:52" ht="14.2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</row>
    <row r="113" spans="1:52" ht="14.2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</row>
    <row r="114" spans="1:52" ht="14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</row>
    <row r="115" spans="1:52" ht="14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</row>
    <row r="116" spans="1:52" ht="14.2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</row>
    <row r="117" spans="1:52" ht="14.2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</row>
    <row r="118" spans="1:52" ht="14.2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</row>
    <row r="119" spans="1:52" ht="14.2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</row>
    <row r="120" spans="1:52" ht="14.2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</row>
    <row r="121" spans="1:52" ht="14.2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</row>
    <row r="122" spans="1:52" ht="14.2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</row>
    <row r="123" spans="1:52" ht="14.2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</row>
    <row r="124" spans="1:52" ht="14.2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</row>
    <row r="125" spans="1:52" ht="14.2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</row>
    <row r="126" spans="1:52" ht="14.2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</row>
    <row r="127" spans="1:52" ht="14.2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</row>
    <row r="128" spans="1:52" ht="14.2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</row>
    <row r="129" spans="1:52" ht="14.2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</row>
  </sheetData>
  <sheetProtection password="9DDB" sheet="1"/>
  <mergeCells count="76">
    <mergeCell ref="N1:T1"/>
    <mergeCell ref="A77:B77"/>
    <mergeCell ref="A78:B78"/>
    <mergeCell ref="A72:B72"/>
    <mergeCell ref="A44:B44"/>
    <mergeCell ref="A46:B46"/>
    <mergeCell ref="A58:B58"/>
    <mergeCell ref="A45:B45"/>
    <mergeCell ref="A56:B56"/>
    <mergeCell ref="A52:B52"/>
    <mergeCell ref="A85:B85"/>
    <mergeCell ref="A81:B81"/>
    <mergeCell ref="A73:B73"/>
    <mergeCell ref="A74:B74"/>
    <mergeCell ref="A75:B75"/>
    <mergeCell ref="A76:B76"/>
    <mergeCell ref="A82:B82"/>
    <mergeCell ref="A83:B83"/>
    <mergeCell ref="A84:B84"/>
    <mergeCell ref="A79:B79"/>
    <mergeCell ref="A80:B80"/>
    <mergeCell ref="A63:B63"/>
    <mergeCell ref="A67:B67"/>
    <mergeCell ref="A68:B68"/>
    <mergeCell ref="A71:B71"/>
    <mergeCell ref="A70:B70"/>
    <mergeCell ref="A66:B66"/>
    <mergeCell ref="A64:B64"/>
    <mergeCell ref="A65:B65"/>
    <mergeCell ref="A51:B51"/>
    <mergeCell ref="A47:B47"/>
    <mergeCell ref="A62:B62"/>
    <mergeCell ref="A57:B57"/>
    <mergeCell ref="A48:A50"/>
    <mergeCell ref="A59:A61"/>
    <mergeCell ref="A53:A55"/>
    <mergeCell ref="A34:B34"/>
    <mergeCell ref="A16:B16"/>
    <mergeCell ref="A40:B40"/>
    <mergeCell ref="A31:B31"/>
    <mergeCell ref="A36:B36"/>
    <mergeCell ref="A33:B33"/>
    <mergeCell ref="A38:B38"/>
    <mergeCell ref="A39:B39"/>
    <mergeCell ref="A42:B42"/>
    <mergeCell ref="K3:L3"/>
    <mergeCell ref="A13:B13"/>
    <mergeCell ref="A41:B41"/>
    <mergeCell ref="A7:B7"/>
    <mergeCell ref="A8:B8"/>
    <mergeCell ref="A37:B37"/>
    <mergeCell ref="A14:B14"/>
    <mergeCell ref="A32:B32"/>
    <mergeCell ref="A6:B6"/>
    <mergeCell ref="A43:B43"/>
    <mergeCell ref="O2:P2"/>
    <mergeCell ref="O3:P3"/>
    <mergeCell ref="A17:B17"/>
    <mergeCell ref="G3:H3"/>
    <mergeCell ref="I3:J3"/>
    <mergeCell ref="C2:D2"/>
    <mergeCell ref="C3:C4"/>
    <mergeCell ref="A35:B35"/>
    <mergeCell ref="E2:N2"/>
    <mergeCell ref="D3:D4"/>
    <mergeCell ref="A5:B5"/>
    <mergeCell ref="A2:B4"/>
    <mergeCell ref="M3:N3"/>
    <mergeCell ref="E3:F3"/>
    <mergeCell ref="A15:B15"/>
    <mergeCell ref="A30:B30"/>
    <mergeCell ref="A29:B29"/>
    <mergeCell ref="A9:B9"/>
    <mergeCell ref="A10:B10"/>
    <mergeCell ref="A11:B11"/>
    <mergeCell ref="A12:B12"/>
  </mergeCells>
  <dataValidations count="102">
    <dataValidation type="whole" operator="greaterThanOrEqual" allowBlank="1" showErrorMessage="1" promptTitle="Chú ý!" prompt="Chỉ nhập giá trị là số nguyên!" errorTitle="Nhập chưa đúng!" error="Các ô này chỉ nhận giá trị là số nguyên dương.&#10;Số học sinh không nhỏ hơn số lớp.&#10;Hãy nhập lại!" sqref="N65:N66 L65:L66 F65:F66 H65:H66 J65:J66 P65:P66">
      <formula1>M65</formula1>
    </dataValidation>
    <dataValidation type="whole" allowBlank="1" showErrorMessage="1" promptTitle="Chú ý!" prompt="Chỉ nhập giá trị là số nguyên!" errorTitle="Nhập chưa đúng!" error="Hãy kiểm tra:&#10;- Số HS nữ LB phải là số nguyên dương;&#10;- Số HS nữ LB phải không lớn hơn số HSLB.&#10;Hãy nhập lại!" sqref="N6 H6 J6 L6 N10 H10 J10 L10">
      <formula1>0</formula1>
      <formula2>N5</formula2>
    </dataValidation>
    <dataValidation type="whole" allowBlank="1" showErrorMessage="1" promptTitle="Chú ý!" prompt="Chỉ nhập giá trị là số nguyên!" errorTitle="Nhập chưa đúng!" error="Hãy kiểm tra:&#10;- Số HS DTLB phải là số nguyên dương;&#10;- Số HS DTLB phải không lớn hơn số HSLB.&#10;Hãy nhập lại!" sqref="N7 H7 J7 L7 N11 H11 J11 L11">
      <formula1>0</formula1>
      <formula2>N5</formula2>
    </dataValidation>
    <dataValidation type="whole" showErrorMessage="1" promptTitle="Chú ý!" prompt="Chỉ nhập giá trị là số nguyên!" errorTitle="Nhập chưa đúng!" error="Hãy kiểm tra:&#10;- Số BĐD-CMHS phải là số nguyên dương;&#10;- Số BĐD-CMHS phải không lớn hơn số lớp.&#10;Hãy nhập lại!" sqref="O67 M67 K67 I67 E67 G67">
      <formula1>0</formula1>
      <formula2>O$13</formula2>
    </dataValidation>
    <dataValidation type="whole" operator="greaterThanOrEqual" allowBlank="1" showErrorMessage="1" promptTitle="Chú ý!" prompt="Chỉ nhập giá trị là số nguyên!" errorTitle="Nhập chưa đúng!" error="Hãy kiểm tra: Số lớp phải là số nguyên dương.&#10;Hãy nhập lại!" sqref="M63 K63">
      <formula1>0</formula1>
    </dataValidation>
    <dataValidation type="whole" operator="greaterThanOrEqual" allowBlank="1" showErrorMessage="1" promptTitle="Chú ý!" prompt="Chỉ nhập giá trị là số nguyên!" errorTitle="Nhập chưa đúng!" error="Các ô này chỉ nhận giá trị là số nguyên dương.&#10;Hãy nhập lại!" sqref="L14:L17 H14:H17 F14:F17 N14:N17 J14:J17">
      <formula1>0</formula1>
    </dataValidation>
    <dataValidation type="list" showInputMessage="1" showErrorMessage="1" promptTitle="Chú ý!" prompt="Chon một giá trị từ danh sách." errorTitle="Nhập sai dữ liệu:" error="Bạn phải chọn 1 giá trị từ danh sách.&#10;Hã nhập lại!" sqref="D68">
      <formula1>$A$69:$B$69</formula1>
    </dataValidation>
    <dataValidation type="whole" showErrorMessage="1" promptTitle="Chú ý!" prompt="Chỉ nhập giá trị là số nguyên!" errorTitle="Nhập chưa đúng!" error="Hãy kiểm tra:&#10;- Số HS phải là số nguyên dương;&#10;- Số HS này phải không lớn hơn số HSL1.&#10;Hãy nhập lại!" sqref="F63 F19:F28">
      <formula1>E63</formula1>
      <formula2>F$13</formula2>
    </dataValidation>
    <dataValidation type="whole" allowBlank="1" showErrorMessage="1" promptTitle="Chú ý!" prompt="Chỉ nhập giá trị là số nguyên!" errorTitle="Nhập chưa đúng!" error="Hãy kiểm tra:&#10;- Số HS phải là số nguyên dương;&#10;- Số HS này phải không lớn hơn số HSL2.&#10;Hãy nhập lại!" sqref="H19:H28">
      <formula1>G19</formula1>
      <formula2>H$13</formula2>
    </dataValidation>
    <dataValidation type="whole" allowBlank="1" showErrorMessage="1" promptTitle="Chú ý!" prompt="Chỉ nhập giá trị là số nguyên!" errorTitle="Nhập chưa đúng!" error="Hãy kiểm tra:&#10;- Số HS phải là số nguyên dương;&#10;- Số HS này phải không lớn hơn số HSL3.&#10;Hãy nhập lại!" sqref="J19:J28 J63">
      <formula1>I19</formula1>
      <formula2>J$13</formula2>
    </dataValidation>
    <dataValidation type="whole" allowBlank="1" showErrorMessage="1" promptTitle="Chú ý!" prompt="Chỉ nhập giá trị là số nguyên!" errorTitle="Nhập chưa đúng!" error="Hãy kiểm tra:&#10;- Số HS phải là số nguyên dương;&#10;- Số HS này phải không lớn hơn số HSL4.&#10;Hãy nhập lại!" sqref="L19:L28 L63">
      <formula1>K19</formula1>
      <formula2>L$13</formula2>
    </dataValidation>
    <dataValidation type="whole" allowBlank="1" showErrorMessage="1" promptTitle="Chú ý!" prompt="Chỉ nhập giá trị là số nguyên!" errorTitle="Nhập chưa đúng!" error="Hãy kiểm tra:&#10;- Số HS phải là số nguyên dương;&#10;- Số HS này phải không lớn hơn số HSL5.&#10;Hãy nhập lại!" sqref="N19:N28 N63">
      <formula1>M19</formula1>
      <formula2>N$13</formula2>
    </dataValidation>
    <dataValidation type="whole" operator="greaterThanOrEqual" allowBlank="1" showErrorMessage="1" promptTitle="Chú ý!" prompt="Chỉ nhập giá trị là số nguyên!" errorTitle="Nhập chưa đúng!" error="Hãy kiểm tra: Số dân phải là số nguyên dương.&#10;Hãy nhập lại!" sqref="B19:B27">
      <formula1>0</formula1>
    </dataValidation>
    <dataValidation type="whole" operator="greaterThanOrEqual" allowBlank="1" showErrorMessage="1" promptTitle="Chú ý!" prompt="Chỉ nhập giá trị là số nguyên!" errorTitle="Nhập sai dữ liệu!" error="Các ô này chỉ nhận giá trị là số nguyên.&#10;Hãy nhập lại!" sqref="C13:G13 D14:D17 I13:N13">
      <formula1>0</formula1>
    </dataValidation>
    <dataValidation type="whole" operator="greaterThanOrEqual" allowBlank="1" showErrorMessage="1" promptTitle="Chú ý!" prompt="Chỉ nhập giá trị là số nguyên!" errorTitle="Nhập chưa đúng!" error="Hãy kiểm tra: Số HS phải là số nguyên dương.&#10;Hãy nhập lại!" sqref="F5 H5 N5 L5 J5 F9 H9 N9 L9 J9">
      <formula1>0</formula1>
    </dataValidation>
    <dataValidation type="whole" allowBlank="1" showErrorMessage="1" promptTitle="Chú ý!" prompt="Chỉ nhập giá trị là số nguyên!" errorTitle="Nhập chưa đúng!" error="Hãy kiểm tra:&#10;- Số HS nữ DTLB phải là số nguyên dương;&#10;- Số HS nữ DTLB phải không lớn hơn số HS-DTLB, số HS nữ.&#10;Hãy nhập lại!" sqref="H13">
      <formula1>0</formula1>
      <formula2>MIN(H8,H7)</formula2>
    </dataValidation>
    <dataValidation type="whole" showErrorMessage="1" promptTitle="Chú ý!" prompt="Chỉ nhập giá trị là số nguyên!" errorTitle="Nhập chưa đúng!" error="Hãy kiểm tra:&#10;- Số HS nữ LB phải là số nguyên dương;&#10;- Số HS nữ LB phải không lớn hơn số HSLB.&#10;Hãy nhập lại!" sqref="F6 F10 F48 H48 J48 L48 N48 P48 P53 P59">
      <formula1>0</formula1>
      <formula2>F5</formula2>
    </dataValidation>
    <dataValidation type="whole" showErrorMessage="1" promptTitle="Chú ý!" prompt="Chỉ nhập giá trị là số nguyên!" errorTitle="Nhập chưa đúng!" error="Hãy kiểm tra:&#10;- Số HS DTLB phải là số nguyên dương;&#10;- Số HS DTLB phải không lớn hơn số HSLB.&#10;Hãy nhập lại!" sqref="F7 F11 F49 H49 J49 L49 N49 P49 P54 P60">
      <formula1>0</formula1>
      <formula2>F5</formula2>
    </dataValidation>
    <dataValidation type="whole" operator="lessThanOrEqual" showInputMessage="1" showErrorMessage="1" promptTitle="Chú ý!" prompt="- Nhập số lớp đơn." errorTitle="Nhập chưa đúng!" error="Hãy kiểm tra: &#10;- Số lớp phải là số nguyên dương.&#10;- Số lớp học phải không lớn hơn tổng số lớp 1.&#10;Hãy nhập lại!" sqref="E30:E37">
      <formula1>E$13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1.&#10;Hãy nhập lại!" sqref="F30:F37 F58">
      <formula1>F$13</formula1>
    </dataValidation>
    <dataValidation type="whole" operator="lessThanOrEqual" showInputMessage="1" showErrorMessage="1" promptTitle="Chú ý!" prompt="Nhập số lớp đơn." errorTitle="Nhập chưa đúng!" error="Hãy kiểm tra: &#10;- Số lớp phải là số nguyên dương.&#10;- Số lớp học phải không lớn hơn tổng số lớp 2.&#10;Hãy nhập lại!" sqref="G30:G37">
      <formula1>G$13</formula1>
    </dataValidation>
    <dataValidation type="whole" operator="lessThanOrEqual" showInputMessage="1" showErrorMessage="1" promptTitle="Chú ý!" prompt="Nhập số lớp đơn." errorTitle="Nhập chưa đúng!" error="Hãy kiểm tra: &#10;- Số lớp phải là số nguyên dương.&#10;- Số lớp học phải không lớn hơn tổng số lớp 3.&#10;Hãy nhập lại!" sqref="I30:I37">
      <formula1>I$13</formula1>
    </dataValidation>
    <dataValidation type="whole" operator="lessThanOrEqual" showInputMessage="1" showErrorMessage="1" promptTitle="Chú ý!" prompt="Nhập số lớp đơn." errorTitle="Nhập chưa đúng!" error="Hãy kiểm tra: &#10;- Số lớp phải là số nguyên dương.&#10;- Số lớp học phải không lớn hơn tổng số lớp 4.&#10;Hãy nhập lại!" sqref="K30:K37">
      <formula1>K$13</formula1>
    </dataValidation>
    <dataValidation type="whole" operator="lessThanOrEqual" showInputMessage="1" showErrorMessage="1" promptTitle="Chú ý!" prompt="Nhập số lớp đơn." errorTitle="Nhập chưa đúng!" error="Hãy kiểm tra: &#10;- Số lớp phải là số nguyên dương.&#10;- Số lớp học phải không lớn hơn tổng số lớp 5.&#10;Hãy nhập lại!" sqref="M30:M37">
      <formula1>M$13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 lớp ghép và số HS chia theo số tiết.&#10;- Bạn chưa nhập số lớp.&#10;Hãy nhập lại!" sqref="P30:P37">
      <formula1>IF(O30=0,0,MIN(D30,P$13))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học không lớn hơn tổng số lớp khối 1.&#10;Hãy nhập lại!" sqref="E47:E51 E53:E55 E59:E61">
      <formula1>E$13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1.&#10;Hãy nhập lại!&#10;" sqref="F51 F59:F60 F53:F54 F39:F47">
      <formula1>F$13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học không lớn hơn tổng số lớp khối 2.&#10;Hãy nhập lại!" sqref="G47:G51 G53:G55 G59:G61">
      <formula1>G$13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2.&#10;Hãy nhập lại!&#10;" sqref="H51 H59:H60 H53:H54 H39:H47">
      <formula1>H$13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học không lớn hơn tổng số lớp khối 3.&#10;Hãy nhập lại!" sqref="I47:I51 I53:I55 I59:I61">
      <formula1>I$13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học không lớn hơn tổng số lớp khối 4.&#10;Hãy nhập lại!" sqref="K47:K51 K53:K55 K59:K61">
      <formula1>K$13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học không lớn hơn tổng số lớp khối 5.&#10;Hãy nhập lại!" sqref="M47:M51 M53:M55 M59:M61">
      <formula1>M$13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học không lớn hơn tổng số lớp ghép.&#10;Hãy nhập lại!" sqref="O47:O51 O53:O55 O59:O61">
      <formula1>O$13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 lớp ghép và số HS học tiếng DT.&#10;- Bạn chưa nhập số lớp.&#10;Hãy nhập lại!&#10;" sqref="P51">
      <formula1>IF(O51=0,0,MIN(D51,P$13))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1.&#10;Hãy nhập lại!" sqref="F56:F57">
      <formula1>F$52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không lớn hơn tổng số lớp 1.&#10;Hãy nhập lại!" sqref="E56:E58">
      <formula1>E$13</formula1>
    </dataValidation>
    <dataValidation type="whole" operator="lessThanOrEqual" allowBlank="1" showErrorMessage="1" promptTitle="Chú ý!" prompt="Chỉ nhập giá trị là số nguyên!" errorTitle="Nhập chưa đúng!" error="Hãy kiểm tra: &#10;- Số lớp phải là số nguyên dương.&#10;- Số lớp không lớn hơn tổng số lớp 2.&#10;Hãy nhập lại!" sqref="G58">
      <formula1>G$13</formula1>
    </dataValidation>
    <dataValidation type="whole" operator="lessThanOrEqual" allowBlank="1" showErrorMessage="1" promptTitle="Chú ý!" prompt="Chỉ nhập giá trị là số nguyên!" errorTitle="Nhập chưa đúng!" error="Hãy kiểm tra: &#10;- Số lớp phải là số nguyên dương.&#10;- Số lớp không lớn hơn tổng số lớp 3.&#10;Hãy nhập lại!" sqref="I58">
      <formula1>I$13</formula1>
    </dataValidation>
    <dataValidation type="whole" operator="lessThanOrEqual" allowBlank="1" showErrorMessage="1" promptTitle="Chú ý!" prompt="Chỉ nhập giá trị là số nguyên!" errorTitle="Nhập chưa đúng!" error="Hãy kiểm tra: &#10;- Số lớp phải là số nguyên dương.&#10;- Số lớp không lớn hơn tổng số lớp 4.&#10;Hãy nhập lại!" sqref="K58">
      <formula1>K$13</formula1>
    </dataValidation>
    <dataValidation type="whole" operator="lessThanOrEqual" allowBlank="1" showErrorMessage="1" promptTitle="Chú ý!" prompt="Chỉ nhập giá trị là số nguyên!" errorTitle="Nhập chưa đúng!" error="Hãy kiểm tra: &#10;- Số lớp phải là số nguyên dương.&#10;- Số lớp không lớn hơn tổng số lớp 5.&#10;Hãy nhập lại!" sqref="M58">
      <formula1>M$13</formula1>
    </dataValidation>
    <dataValidation type="whole" operator="lessThanOrEqual" allowBlank="1" showErrorMessage="1" promptTitle="Chú ý!" prompt="Chỉ nhập giá trị là số nguyên!" errorTitle="Nhập chưa đúng!" error="Hãy kiểm tra: &#10;- Số lớp phải là số nguyên dương.&#10;- Số lớp không lớn hơn tổng số lớp ghép.&#10;Hãy nhập lại!" sqref="O58">
      <formula1>O$13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Ghép và tổng số HS học bán trú.&#10;Hãy nhập lại!" sqref="P58">
      <formula1>IF(O58=0,0,MIN(D58,P$13))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không lớn hơn tổng số lớp 2.&#10;Hãy nhập lại!" sqref="G56:G57">
      <formula1>G$13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không lớn hơn tổng số lớp 3.&#10;Hãy nhập lại!" sqref="I56:I57">
      <formula1>I$13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không lớn hơn tổng số lớp 4.&#10;Hãy nhập lại!" sqref="K56:K57">
      <formula1>K$13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không lớn hơn tổng số lớp 5.&#10;Hãy nhập lại!" sqref="M56:M57">
      <formula1>M$13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không lớn hơn tổng số lớp ghép.&#10;Hãy nhập lại!" sqref="O56:O57 O62:O63">
      <formula1>O$13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không lớn hơn tổng số lớp khối 2.&#10;Hãy nhập lại!" sqref="G62">
      <formula1>G13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không lớn hơn tổng số lớp khối 3.&#10;Hãy nhập lại!" sqref="I62">
      <formula1>I13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không lớn hơn tổng số lớp khối 4.&#10;Hãy nhập lại!" sqref="K62">
      <formula1>K13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không lớn hơn tổng số lớp khối 5.&#10;Hãy nhập lại!" sqref="M62">
      <formula1>M13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 lớp ghép và tổng số HS học theo mô hình VNEN.&#10;- Bạn chưa nhập số lớp.&#10;Hãy nhập lại!" sqref="P62">
      <formula1>IF(O62=0,0,MIN(D62,P$13))</formula1>
    </dataValidation>
    <dataValidation type="whole" operator="lessThanOrEqual" showInputMessage="1" showErrorMessage="1" errorTitle="Lỗi nhập liệu:" error="Hãy kiểm tra:&#10;- Số lớp phải là số nguyên dương.&#10;- Số lớp này không lớn hơn tổng số lớp khối 1.&#10;Hãy nhập lại!" sqref="E63:E66">
      <formula1>E$13</formula1>
    </dataValidation>
    <dataValidation type="whole" operator="lessThanOrEqual" showInputMessage="1" showErrorMessage="1" errorTitle="Lỗi nhập liệu:" error="Hãy kiểm tra:&#10;- Số lớp phải là số nguyên dương.&#10;- Số lớp này không lớn hơn tổng số lớp khối 2.&#10;Hãy nhập lại!" sqref="G63:G66">
      <formula1>G$13</formula1>
    </dataValidation>
    <dataValidation type="whole" operator="lessThanOrEqual" showInputMessage="1" showErrorMessage="1" errorTitle="Lỗi nhập liệu:" error="Hãy kiểm tra:&#10;- Số lớp phải là số nguyên dương.&#10;- Số lớp này không lớn hơn tổng số lớp khối 3.&#10;Hãy nhập lại!" sqref="I63:I66">
      <formula1>I$13</formula1>
    </dataValidation>
    <dataValidation type="whole" operator="lessThanOrEqual" showInputMessage="1" showErrorMessage="1" errorTitle="Lỗi nhập liệu:" error="Hãy kiểm tra:&#10;- Số lớp phải là số nguyên dương.&#10;- Số lớp này không lớn hơn tổng số lớp khối 5.&#10;Hãy nhập lại!" sqref="M65:M66">
      <formula1>M$13</formula1>
    </dataValidation>
    <dataValidation type="whole" operator="lessThanOrEqual" showInputMessage="1" showErrorMessage="1" errorTitle="Lỗi nhập liệu:" error="Hãy kiểm tra:&#10;- Số lớp phải là số nguyên dương.&#10;- Số lớp này không lớn hơn tổng số lớp khối 4.&#10;Hãy nhập lại!" sqref="K65:K66">
      <formula1>K$13</formula1>
    </dataValidation>
    <dataValidation type="whole" operator="lessThanOrEqual" showInputMessage="1" showErrorMessage="1" errorTitle="Lỗi nhập liệu:" error="Hãy kiểm tra:&#10;- Số lớp phải là số nguyên dương.&#10;- Số lớp này không lớn hơn tổng số lớp ghép.&#10;Hãy nhập lại!" sqref="O65:O66">
      <formula1>O$13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2.&#10;Hãy nhập lại!" sqref="H30:H37 H62 H58">
      <formula1>H$13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5.&#10;Hãy nhập lại!" sqref="N30:N37 N62 N58">
      <formula1>N$13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4.&#10;Hãy nhập lại!" sqref="L30:L37 L62 L58">
      <formula1>L$13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3.&#10;Hãy nhập lại!" sqref="J30:J37 J62 J58">
      <formula1>J$13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3.&#10;Hãy nhập lại!&#10;" sqref="J51 J59:J60 J53:J54 J39:J47">
      <formula1>J$13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4.&#10;Hãy nhập lại!&#10;" sqref="L51 L59:L60 L53:L54 L39:L47">
      <formula1>L$13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5.&#10;Hãy nhập lại!&#10;" sqref="N51 N59:N60 N53:N54 N39:N47">
      <formula1>N$13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2.&#10;Hãy nhập lại!" sqref="H56:H57">
      <formula1>H$52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3.&#10;Hãy nhập lại!" sqref="J56:J57">
      <formula1>J$52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4.&#10;Hãy nhập lại!" sqref="L56:L57">
      <formula1>L$52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5.&#10;Hãy nhập lại!" sqref="N56:N57">
      <formula1>N$52</formula1>
    </dataValidation>
    <dataValidation type="whole" operator="lessThanOrEqual" showInputMessage="1" showErrorMessage="1" promptTitle="Chú ý!" prompt="Chỉ nhập giá trị là số nguyên!" errorTitle="Nhập chưa đúng!" error="Hãy kiểm tra:&#10;- Các ô này chỉ nhận giá trị là số nguyên.&#10;- Số HS không lớn hơn số HSL1&#10;Hay nhập lại!" sqref="F64">
      <formula1>F$13</formula1>
    </dataValidation>
    <dataValidation type="whole" operator="lessThanOrEqual" showInputMessage="1" showErrorMessage="1" promptTitle="Chú ý!" prompt="Chỉ nhập giá trị là số nguyên!" errorTitle="Nhập chưa đúng!" error="Hãy kiểm tra:&#10;- Các ô này chỉ nhận giá trị là số nguyên.&#10;- Số HS không lớn hơn số HSL2&#10;Hay nhập lại!" sqref="H64">
      <formula1>H$13</formula1>
    </dataValidation>
    <dataValidation type="whole" operator="lessThanOrEqual" showInputMessage="1" showErrorMessage="1" promptTitle="Chú ý!" prompt="Chỉ nhập giá trị là số nguyên!" errorTitle="Nhập chưa đúng!" error="Hãy kiểm tra:&#10;- Các ô này chỉ nhận giá trị là số nguyên.&#10;- Số HS không lớn hơn số HSL3&#10;Hay nhập lại!" sqref="J64">
      <formula1>J$13</formula1>
    </dataValidation>
    <dataValidation type="whole" operator="lessThanOrEqual" showInputMessage="1" showErrorMessage="1" promptTitle="Chú ý!" prompt="Chỉ nhập giá trị là số nguyên!" errorTitle="Nhập chưa đúng!" error="Hãy kiểm tra:&#10;- Các ô này chỉ nhận giá trị là số nguyên.&#10;- Số HS không lớn hơn số HSL4.&#10;Hay nhập lại!" sqref="L64">
      <formula1>L$13</formula1>
    </dataValidation>
    <dataValidation type="whole" operator="lessThanOrEqual" showInputMessage="1" showErrorMessage="1" promptTitle="Chú ý!" prompt="Chỉ nhập giá trị là số nguyên!" errorTitle="Nhập chưa đúng!" error="Hãy kiểm tra:&#10;- Các ô này chỉ nhận giá trị là số nguyên.&#10;- Số HS không lớn hơn số HSL5.&#10;Hay nhập lại!" sqref="N64">
      <formula1>N$13</formula1>
    </dataValidation>
    <dataValidation type="whole" operator="lessThanOrEqual" showInputMessage="1" showErrorMessage="1" promptTitle="Chú ý!" prompt="Chỉ nhập giá trị là số nguyên!" errorTitle="Nhập chưa đúng!" error="Hãy kiểm tra:&#10;- Các ô này chỉ nhận giá trị là số nguyên.&#10;- Số HS không lớn hơn số HS lớp ghép.&#10;Hay nhập lại!" sqref="P64">
      <formula1>P$13</formula1>
    </dataValidation>
    <dataValidation type="whole" showErrorMessage="1" promptTitle="Chú ý!" prompt="Chỉ nhập giá trị là số nguyên!" errorTitle="Nhập chưa đúng!" error="Hãy kiểm tra:&#10;- Số HS nữ DTLB phải là số nguyên dương;&#10;- Số HS nữ DTLB phải không lớn hơn số HS-DTLB, số HS nữ.&#10;Hãy nhập lại!" sqref="H8 J8 L8 N8 F8 H12 J12 L12 N12 F12 F50 H50 J50 L50 N50 P50 P55 P61">
      <formula1>0</formula1>
      <formula2>MIN(H7,H6)</formula2>
    </dataValidation>
    <dataValidation type="whole" operator="lessThanOrEqual" showInputMessage="1" showErrorMessage="1" promptTitle="Chú ý!" prompt="Nhập số lớp đơn." errorTitle="Nhập chưa đúng!" error="Hãy kiểm tra: &#10;- Số lớp phải là số nguyên dương.&#10;- Số lớp học không lớn hơn tổng số lớp khối 1.&#10;Hãy nhập lại!" sqref="E39:E46">
      <formula1>E$13</formula1>
    </dataValidation>
    <dataValidation type="whole" operator="lessThanOrEqual" showInputMessage="1" showErrorMessage="1" promptTitle="Chú ý!" prompt="Nhập số lớp đơn." errorTitle="Nhập chưa đúng!" error="Hãy kiểm tra: &#10;- Số lớp phải là số nguyên dương.&#10;- Số lớp học không lớn hơn tổng số lớp khối 2.&#10;Hãy nhập lại!" sqref="G39:G46">
      <formula1>G$13</formula1>
    </dataValidation>
    <dataValidation type="whole" operator="lessThanOrEqual" showInputMessage="1" showErrorMessage="1" promptTitle="Chú ý!" prompt="Nhập số lớp đơn." errorTitle="Nhập chưa đúng!" error="Hãy kiểm tra: &#10;- Số lớp phải là số nguyên dương.&#10;- Số lớp học không lớn hơn tổng số lớp khối 3.&#10;Hãy nhập lại!" sqref="I39:I46">
      <formula1>I$13</formula1>
    </dataValidation>
    <dataValidation type="whole" operator="lessThanOrEqual" showInputMessage="1" showErrorMessage="1" promptTitle="Chú ý!" prompt="Nhập số lớp đơn." errorTitle="Nhập chưa đúng!" error="Hãy kiểm tra: &#10;- Số lớp phải là số nguyên dương.&#10;- Số lớp học không lớn hơn tổng số lớp khối 4.&#10;Hãy nhập lại!" sqref="K39:K46">
      <formula1>K$13</formula1>
    </dataValidation>
    <dataValidation type="whole" operator="lessThanOrEqual" showInputMessage="1" showErrorMessage="1" promptTitle="Chú ý!" prompt="Nhập số lớp đơn." errorTitle="Nhập chưa đúng!" error="Hãy kiểm tra: &#10;- Số lớp phải là số nguyên dương.&#10;- Số lớp học không lớn hơn tổng số lớp khối 5.&#10;Hãy nhập lại!" sqref="M39:M46">
      <formula1>M$13</formula1>
    </dataValidation>
    <dataValidation type="whole" operator="lessThanOrEqual" showInputMessage="1" showErrorMessage="1" promptTitle="Chú ý!" prompt="Nhập số lớp ghép." errorTitle="Nhập chưa đúng!" error="Hãy kiểm tra: &#10;- Số lớp phải là số nguyên dương.&#10;- Số lớp học không lớn hơn tổng số lớp ghép.&#10;Hãy nhập lại!" sqref="O39:O46">
      <formula1>O$13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Ghép và tổng số HS khuyết tật.&#10;Hãy nhập lại!" sqref="P56:P57">
      <formula1>IF(O56=0,0,MIN(D$52,D56,P$13))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nữ lớp ghép và số DT lớp ghép và sô nữ DT của độ tuổi.&#10;Hãy nhập lại!" sqref="P16">
      <formula1>MIN(D16,P$13,P15,P14)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 lớp ghép và số HSDT của độ tuổi.&#10;Hãy nhập lại!" sqref="P15">
      <formula1>MIN(D15,P$13)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 lớp ghép và số HS của độ tuổi.&#10;Hãy nhập lại!" sqref="P19:P28">
      <formula1>MIN(D19,P$13)</formula1>
    </dataValidation>
    <dataValidation type="whole" operator="lessThanOrEqual" showErrorMessage="1" promptTitle="Chú ý!" prompt="Chỉ nhập giá trị là số nguyên!" errorTitle="Nhập chưa đúng!" error="Hãy kiểm tra: &#10;- Số HS phải là số nguyên dương.&#10;- Số HS lớp ghép không lớn hơn tổng số HS.&#10;Hãy nhập lại!" sqref="P5 P9">
      <formula1>D5</formula1>
    </dataValidation>
    <dataValidation type="whole" operator="lessThanOrEqual" showErrorMessage="1" promptTitle="Chú ý!" prompt="Chỉ nhập giá trị là số nguyên!" errorTitle="Nhập chưa đúng!" error="Hãy kiểm tra:&#10;- Số HS nữ LB phải là số nguyên dương;&#10;- Số HS nữ LB phải không lớn hơn số HSLB.&#10;- Số HS nữ LB phải không lớn hơn tổng số  HS nữ LB.&#10;Hãy nhập lại!" sqref="P6 P10">
      <formula1>MIN(D6,P$5)</formula1>
    </dataValidation>
    <dataValidation type="whole" operator="lessThanOrEqual" showErrorMessage="1" promptTitle="Chú ý!" prompt="Chỉ nhập giá trị là số nguyên!" errorTitle="Nhập chưa đúng!" error="Hãy kiểm tra:&#10;- Số HS DTLB phải là số nguyên dương;&#10;- Số HS DTLB phải không lớn hơn số HSLB.&#10;- Số HS DTLB phải không lớn hơn tổng số HS DT LB.&#10;Hãy nhập lại!" sqref="P7 P11">
      <formula1>MIN(D7,P5)</formula1>
    </dataValidation>
    <dataValidation type="whole" operator="lessThanOrEqual" showErrorMessage="1" promptTitle="Chú ý!" prompt="Chỉ nhập giá trị là số nguyên!" errorTitle="Nhập chưa đúng!" error="Hãy kiểm tra:&#10;- Số HS nữ DTLB phải là số nguyên dương;&#10;- Số HS nữ DTLB phải không lớn hơn số HS-DTLB, số HS nữ.&#10;- Số HS nữ DTLB phải không lớn hơn tổng số HS nữ DTLB.&#10;Hãy nhập lại!" sqref="P8 P12">
      <formula1>MIN(P7,P6,D8)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 lớp ghép và tổng số HS nữ của độ tuổi.&#10;Hãy nhập lại!" sqref="P14">
      <formula1>MIN(D14,P$13)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 lớp ghép và tổng số HS học tiếng Anh chia theo tiết.&#10;- Bạn chưa nhập số lớp.&#10;Hãy nhập lại!&#10;" sqref="P39:P46">
      <formula1>IF(O39=0,0,MIN(D39,P$13))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 lớp ghép và tổng số HS học tin học.&#10;- Bạn chưa nhập số lớp.&#10;Hãy nhập lại!&#10;" sqref="P47">
      <formula1>IF(O47=0,0,MIN(D47,P$13))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 lớp ghép và tổng số HSDT có nhu cầu hỗ trợ ngôn ngữ.&#10;- Bạn chưa nhập số lớp.&#10;Hãy nhập lại!" sqref="P63">
      <formula1>IF(O63=0,0,MIN(D63,P$13))</formula1>
    </dataValidation>
    <dataValidation type="whole" showErrorMessage="1" promptTitle="Chú ý!" prompt="Chỉ nhập giá trị là số nguyên!" errorTitle="Nhập chưa đúng!" error="Hãy kiểm tra:&#10;- Số HS phải là số nguyên dương;&#10;- Số HS này phải không lớn hơn số HSL2.&#10;Hãy nhập lại!" sqref="H63">
      <formula1>G63</formula1>
      <formula2>H$13</formula2>
    </dataValidation>
    <dataValidation type="whole" operator="equal" showInputMessage="1" showErrorMessage="1" promptTitle="Chú ý!" prompt="Nhập số lớp ghép." errorTitle="Nhập chưa đúng!" error="Hãy kiểm tra: &#10;- Số lớp phải là số nguyên dương.&#10;- Số lớp học phải không lớn hơn tổng số lớp ghép và tổng số lớp chia theo số tiết.&#10;Hãy nhập lại!" sqref="O37">
      <formula1>O$13</formula1>
    </dataValidation>
    <dataValidation type="whole" operator="lessThanOrEqual" showInputMessage="1" showErrorMessage="1" promptTitle="Chú ý!" prompt="Nhập số lớp ghép." errorTitle="Nhập chưa đúng!" error="Hãy kiểm tra: &#10;- Số lớp phải là số nguyên dương.&#10;- Số lớp học phải không lớn hơn tổng số lớp ghép và tổng số lớp chia theo số tiết.&#10;Hãy nhập lại!" sqref="O30:O36">
      <formula1>O$13</formula1>
    </dataValidation>
    <dataValidation type="whole" showErrorMessage="1" promptTitle="Chú ý!" prompt="Chỉ nhập giá trị là số nguyên!" errorTitle="Nhập chưa đúng!" error="Hãy kiểm tra:&#10;- Số HS phải là số nguyên dương;&#10;- Số HS này phải không lớn hơn số HSL1.&#10;Hãy nhập lại!&#10;" sqref="F55 F61">
      <formula1>0</formula1>
      <formula2>MIN(F53,F54)</formula2>
    </dataValidation>
    <dataValidation type="whole" showErrorMessage="1" promptTitle="Chú ý!" prompt="Chỉ nhập giá trị là số nguyên!" errorTitle="Nhập chưa đúng!" error="Hãy kiểm tra:&#10;- Số HS phải là số nguyên dương;&#10;- Số HS này phải không lớn hơn số HSL2.&#10;Hãy nhập lại!&#10;" sqref="H55 H61">
      <formula1>0</formula1>
      <formula2>MIN(H53,H54)</formula2>
    </dataValidation>
    <dataValidation type="whole" showErrorMessage="1" promptTitle="Chú ý!" prompt="Chỉ nhập giá trị là số nguyên!" errorTitle="Nhập chưa đúng!" error="Hãy kiểm tra:&#10;- Số HS phải là số nguyên dương;&#10;- Số HS này phải không lớn hơn số HSL3.&#10;Hãy nhập lại!&#10;" sqref="J55 J61">
      <formula1>0</formula1>
      <formula2>MIN(J53,J54)</formula2>
    </dataValidation>
    <dataValidation type="whole" showErrorMessage="1" promptTitle="Chú ý!" prompt="Chỉ nhập giá trị là số nguyên!" errorTitle="Nhập chưa đúng!" error="Hãy kiểm tra:&#10;- Số HS phải là số nguyên dương;&#10;- Số HS này phải không lớn hơn số HSL4.&#10;Hãy nhập lại!&#10;" sqref="L55 L61">
      <formula1>0</formula1>
      <formula2>MIN(L53,L54)</formula2>
    </dataValidation>
    <dataValidation type="whole" showErrorMessage="1" promptTitle="Chú ý!" prompt="Chỉ nhập giá trị là số nguyên!" errorTitle="Nhập chưa đúng!" error="Hãy kiểm tra:&#10;- Số HS phải là số nguyên dương;&#10;- Số HS này phải không lớn hơn số HSL5.&#10;Hãy nhập lại!&#10;" sqref="N55 N61">
      <formula1>0</formula1>
      <formula2>MIN(N53,N54)</formula2>
    </dataValidation>
  </dataValidations>
  <printOptions horizontalCentered="1"/>
  <pageMargins left="0.1968503937007874" right="0.0984251968503937" top="0.1968503937007874" bottom="0.1968503937007874" header="0.2755905511811024" footer="0.15748031496062992"/>
  <pageSetup horizontalDpi="600" verticalDpi="600" orientation="portrait" paperSize="9" r:id="rId1"/>
  <rowBreaks count="1" manualBreakCount="1">
    <brk id="69" max="255" man="1"/>
  </rowBreaks>
  <colBreaks count="1" manualBreakCount="1">
    <brk id="17" max="65535" man="1"/>
  </colBreaks>
  <ignoredErrors>
    <ignoredError sqref="D18 D29 J78:L78 D64 R19 H78:I78 F78:G78 M78:N78" formula="1"/>
    <ignoredError sqref="E52 O52" formulaRange="1"/>
    <ignoredError sqref="F52:N52" formula="1" formulaRange="1"/>
    <ignoredError sqref="Q62:Q63 Q47 Q56:Q58 Q51:Q5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P43"/>
  <sheetViews>
    <sheetView showGridLines="0" showZeros="0" tabSelected="1" zoomScale="85" zoomScaleNormal="8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19" sqref="C19"/>
    </sheetView>
  </sheetViews>
  <sheetFormatPr defaultColWidth="9.00390625" defaultRowHeight="14.25"/>
  <cols>
    <col min="1" max="1" width="28.25390625" style="1" customWidth="1"/>
    <col min="2" max="2" width="6.625" style="1" customWidth="1"/>
    <col min="3" max="3" width="9.00390625" style="1" customWidth="1"/>
    <col min="4" max="4" width="6.625" style="1" customWidth="1"/>
    <col min="5" max="5" width="9.00390625" style="1" customWidth="1"/>
    <col min="6" max="6" width="6.625" style="1" customWidth="1"/>
    <col min="7" max="7" width="9.00390625" style="1" customWidth="1"/>
    <col min="8" max="8" width="6.625" style="1" customWidth="1"/>
    <col min="9" max="9" width="9.00390625" style="1" customWidth="1"/>
    <col min="10" max="11" width="3.375" style="56" customWidth="1"/>
    <col min="12" max="12" width="3.875" style="1" customWidth="1"/>
    <col min="13" max="14" width="4.875" style="1" customWidth="1"/>
    <col min="15" max="15" width="6.25390625" style="1" customWidth="1"/>
    <col min="16" max="16" width="4.875" style="1" customWidth="1"/>
    <col min="17" max="16384" width="9.00390625" style="1" customWidth="1"/>
  </cols>
  <sheetData>
    <row r="1" spans="1:11" s="37" customFormat="1" ht="24" customHeight="1">
      <c r="A1" s="17" t="s">
        <v>116</v>
      </c>
      <c r="F1" s="379">
        <f>IF(COUNT(J2:P41)+COUNT(B42:I42)=102,"","Còn lỗi. Kiểm tra lại")</f>
      </c>
      <c r="G1" s="379"/>
      <c r="H1" s="379"/>
      <c r="I1" s="379"/>
      <c r="J1" s="56"/>
      <c r="K1" s="56"/>
    </row>
    <row r="2" spans="1:11" s="37" customFormat="1" ht="18" customHeight="1">
      <c r="A2" s="123" t="s">
        <v>105</v>
      </c>
      <c r="B2" s="374" t="s">
        <v>103</v>
      </c>
      <c r="C2" s="374"/>
      <c r="D2" s="365"/>
      <c r="E2" s="366"/>
      <c r="F2" s="366"/>
      <c r="G2" s="366"/>
      <c r="H2" s="366"/>
      <c r="I2" s="367"/>
      <c r="J2" s="142"/>
      <c r="K2" s="173"/>
    </row>
    <row r="3" spans="1:11" s="37" customFormat="1" ht="18" customHeight="1">
      <c r="A3" s="124" t="s">
        <v>77</v>
      </c>
      <c r="B3" s="375">
        <f>'DTr-CSVC'!C5</f>
        <v>5499</v>
      </c>
      <c r="C3" s="375"/>
      <c r="D3" s="368"/>
      <c r="E3" s="369"/>
      <c r="F3" s="369"/>
      <c r="G3" s="369"/>
      <c r="H3" s="369"/>
      <c r="I3" s="370"/>
      <c r="J3" s="142">
        <f>IF((B4+B5)&lt;&gt;B3,"Er",)</f>
        <v>0</v>
      </c>
      <c r="K3" s="173"/>
    </row>
    <row r="4" spans="1:11" ht="18" customHeight="1">
      <c r="A4" s="125" t="s">
        <v>78</v>
      </c>
      <c r="B4" s="363">
        <v>5499</v>
      </c>
      <c r="C4" s="363"/>
      <c r="D4" s="368"/>
      <c r="E4" s="369"/>
      <c r="F4" s="369"/>
      <c r="G4" s="369"/>
      <c r="H4" s="369"/>
      <c r="I4" s="370"/>
      <c r="J4" s="142">
        <f>IF(OR(B4&gt;B$3,COUNTIF(B4,"*")&lt;&gt;0),"Er",)</f>
        <v>0</v>
      </c>
      <c r="K4" s="173"/>
    </row>
    <row r="5" spans="1:11" ht="18" customHeight="1">
      <c r="A5" s="126" t="s">
        <v>204</v>
      </c>
      <c r="B5" s="363">
        <v>0</v>
      </c>
      <c r="C5" s="363"/>
      <c r="D5" s="368"/>
      <c r="E5" s="369"/>
      <c r="F5" s="369"/>
      <c r="G5" s="369"/>
      <c r="H5" s="369"/>
      <c r="I5" s="370"/>
      <c r="J5" s="142">
        <f>IF(OR(B5&gt;B$3,COUNTIF(B5,"*")&lt;&gt;0),"Er",)</f>
        <v>0</v>
      </c>
      <c r="K5" s="173"/>
    </row>
    <row r="6" spans="1:11" ht="18" customHeight="1">
      <c r="A6" s="127" t="s">
        <v>258</v>
      </c>
      <c r="B6" s="364">
        <f>'DTr-CSVC'!D5</f>
        <v>3300</v>
      </c>
      <c r="C6" s="364"/>
      <c r="D6" s="371"/>
      <c r="E6" s="372"/>
      <c r="F6" s="372"/>
      <c r="G6" s="372"/>
      <c r="H6" s="372"/>
      <c r="I6" s="373"/>
      <c r="J6" s="142"/>
      <c r="K6" s="173"/>
    </row>
    <row r="7" spans="1:16" ht="18" customHeight="1">
      <c r="A7" s="376" t="s">
        <v>82</v>
      </c>
      <c r="B7" s="362" t="s">
        <v>12</v>
      </c>
      <c r="C7" s="362"/>
      <c r="D7" s="362" t="s">
        <v>68</v>
      </c>
      <c r="E7" s="362"/>
      <c r="F7" s="362" t="s">
        <v>201</v>
      </c>
      <c r="G7" s="362"/>
      <c r="H7" s="362" t="s">
        <v>69</v>
      </c>
      <c r="I7" s="362"/>
      <c r="J7" s="142"/>
      <c r="K7" s="209"/>
      <c r="L7" s="210"/>
      <c r="M7" s="383" t="s">
        <v>12</v>
      </c>
      <c r="N7" s="383" t="s">
        <v>68</v>
      </c>
      <c r="O7" s="383" t="s">
        <v>9</v>
      </c>
      <c r="P7" s="383" t="s">
        <v>69</v>
      </c>
    </row>
    <row r="8" spans="1:16" ht="25.5">
      <c r="A8" s="376"/>
      <c r="B8" s="138" t="s">
        <v>6</v>
      </c>
      <c r="C8" s="139" t="s">
        <v>150</v>
      </c>
      <c r="D8" s="138" t="s">
        <v>6</v>
      </c>
      <c r="E8" s="139" t="s">
        <v>150</v>
      </c>
      <c r="F8" s="138" t="s">
        <v>6</v>
      </c>
      <c r="G8" s="139" t="s">
        <v>150</v>
      </c>
      <c r="H8" s="138" t="s">
        <v>6</v>
      </c>
      <c r="I8" s="139" t="s">
        <v>150</v>
      </c>
      <c r="J8" s="142"/>
      <c r="K8" s="211"/>
      <c r="L8" s="212"/>
      <c r="M8" s="384"/>
      <c r="N8" s="384"/>
      <c r="O8" s="384"/>
      <c r="P8" s="384"/>
    </row>
    <row r="9" spans="1:16" ht="18" customHeight="1">
      <c r="A9" s="128" t="s">
        <v>83</v>
      </c>
      <c r="B9" s="102">
        <f>'DTr-CSVC'!E5</f>
        <v>10</v>
      </c>
      <c r="C9" s="102">
        <f>'DTr-CSVC'!F5</f>
        <v>540</v>
      </c>
      <c r="D9" s="102">
        <f>'DTr-CSVC'!G5</f>
        <v>6</v>
      </c>
      <c r="E9" s="102">
        <f>'DTr-CSVC'!H5</f>
        <v>300</v>
      </c>
      <c r="F9" s="102">
        <f>'DTr-CSVC'!I5</f>
        <v>0</v>
      </c>
      <c r="G9" s="102">
        <f>'DTr-CSVC'!J5</f>
        <v>0</v>
      </c>
      <c r="H9" s="102">
        <f>'DTr-CSVC'!K5</f>
        <v>0</v>
      </c>
      <c r="I9" s="102">
        <f>'DTr-CSVC'!L5</f>
        <v>0</v>
      </c>
      <c r="J9" s="142"/>
      <c r="K9" s="213"/>
      <c r="L9" s="214"/>
      <c r="M9" s="385"/>
      <c r="N9" s="385" t="s">
        <v>68</v>
      </c>
      <c r="O9" s="385" t="s">
        <v>9</v>
      </c>
      <c r="P9" s="385" t="s">
        <v>69</v>
      </c>
    </row>
    <row r="10" spans="1:16" ht="41.25" customHeight="1">
      <c r="A10" s="129" t="s">
        <v>261</v>
      </c>
      <c r="B10" s="59">
        <v>10</v>
      </c>
      <c r="C10" s="59">
        <v>540</v>
      </c>
      <c r="D10" s="59"/>
      <c r="E10" s="59"/>
      <c r="F10" s="59"/>
      <c r="G10" s="59"/>
      <c r="H10" s="59"/>
      <c r="I10" s="59"/>
      <c r="J10" s="158">
        <f>IF((H10+F10+D10+B10)&lt;&gt;'DTr-CSVC'!M5,"Er",)</f>
        <v>0</v>
      </c>
      <c r="K10" s="158">
        <f>IF(OR(AND(B10=0,C10&lt;&gt;0),AND(D10=0,E10&lt;&gt;0),AND(F10=0,G10&lt;&gt;0),AND(H10=0,I10&lt;&gt;0),AND(B10&lt;&gt;0,C10=0),AND(D10&lt;&gt;0,E10=0),AND(F10&lt;&gt;0,G10=0),AND(H10&lt;&gt;0,I10=0)),"Er",)</f>
        <v>0</v>
      </c>
      <c r="L10" s="172">
        <f>IF(COUNTIF(B10:I10,"*")&lt;&gt;0,"Er",)</f>
        <v>0</v>
      </c>
      <c r="M10" s="380">
        <f>IF(OR(SUM(B10:B12)&gt;B9,SUM(C10:C12)&gt;C9),"Er",)</f>
        <v>0</v>
      </c>
      <c r="N10" s="380">
        <f>IF(OR(SUM(D10:D12)&gt;D9,SUM(E10:E12)&gt;E9),"Er",)</f>
        <v>0</v>
      </c>
      <c r="O10" s="380">
        <f>IF(OR(SUM(F10:F12)&gt;F9,SUM(G10:G12)&gt;G9),"Er",)</f>
        <v>0</v>
      </c>
      <c r="P10" s="380">
        <f>IF(OR(SUM(H10:H12)&gt;H9,SUM(I10:I12)&gt;I9,I9&gt;B5),"Er",)</f>
        <v>0</v>
      </c>
    </row>
    <row r="11" spans="1:16" ht="25.5">
      <c r="A11" s="130" t="s">
        <v>262</v>
      </c>
      <c r="B11" s="29"/>
      <c r="C11" s="29"/>
      <c r="D11" s="29"/>
      <c r="E11" s="29"/>
      <c r="F11" s="29"/>
      <c r="G11" s="29"/>
      <c r="H11" s="29"/>
      <c r="I11" s="29"/>
      <c r="J11" s="158">
        <f>IF((H11+F11+D11+B11)&lt;&gt;'DTr-CSVC'!N5,"Er",)</f>
        <v>0</v>
      </c>
      <c r="K11" s="158">
        <f>IF(OR(AND(B11=0,C11&lt;&gt;0),AND(D11=0,E11&lt;&gt;0),AND(F11=0,G11&lt;&gt;0),AND(H11=0,I11&lt;&gt;0),AND(B11&lt;&gt;0,C11=0),AND(D11&lt;&gt;0,E11=0),AND(F11&lt;&gt;0,G11=0),AND(H11&lt;&gt;0,I11=0)),"Er",)</f>
        <v>0</v>
      </c>
      <c r="L11" s="172">
        <f aca="true" t="shared" si="0" ref="L11:L40">IF(COUNTIF(B11:I11,"*")&lt;&gt;0,"Er",)</f>
        <v>0</v>
      </c>
      <c r="M11" s="381"/>
      <c r="N11" s="381"/>
      <c r="O11" s="381"/>
      <c r="P11" s="381"/>
    </row>
    <row r="12" spans="1:16" ht="25.5">
      <c r="A12" s="131" t="s">
        <v>263</v>
      </c>
      <c r="B12" s="30"/>
      <c r="C12" s="30"/>
      <c r="D12" s="30">
        <v>6</v>
      </c>
      <c r="E12" s="30">
        <v>300</v>
      </c>
      <c r="F12" s="30"/>
      <c r="G12" s="30"/>
      <c r="H12" s="30"/>
      <c r="I12" s="30"/>
      <c r="J12" s="158">
        <f>IF((H12+F12+D12+B12)&lt;&gt;'DTr-CSVC'!O5,"Er",)</f>
        <v>0</v>
      </c>
      <c r="K12" s="158">
        <f>IF(OR(AND(B12=0,C12&lt;&gt;0),AND(D12=0,E12&lt;&gt;0),AND(F12=0,G12&lt;&gt;0),AND(H12=0,I12&lt;&gt;0),AND(B12&lt;&gt;0,C12=0),AND(D12&lt;&gt;0,E12=0),AND(F12&lt;&gt;0,G12=0),AND(H12&lt;&gt;0,I12=0)),"Er",)</f>
        <v>0</v>
      </c>
      <c r="L12" s="172">
        <f t="shared" si="0"/>
        <v>0</v>
      </c>
      <c r="M12" s="382"/>
      <c r="N12" s="382"/>
      <c r="O12" s="382"/>
      <c r="P12" s="382"/>
    </row>
    <row r="13" spans="1:12" ht="18" customHeight="1">
      <c r="A13" s="132" t="s">
        <v>85</v>
      </c>
      <c r="B13" s="29"/>
      <c r="C13" s="29"/>
      <c r="D13" s="29">
        <v>1</v>
      </c>
      <c r="E13" s="29">
        <v>50</v>
      </c>
      <c r="F13" s="29"/>
      <c r="G13" s="29"/>
      <c r="H13" s="29"/>
      <c r="I13" s="29"/>
      <c r="J13" s="63">
        <f>IF(OR(C13&lt;B13,E13&lt;D13,G13&lt;F13,I13&lt;H13),"Er",)</f>
        <v>0</v>
      </c>
      <c r="K13" s="174">
        <f>IF(OR(AND(B13=0,C13&lt;&gt;0),AND(D13=0,E13&lt;&gt;0),AND(F13=0,G13&lt;&gt;0),AND(H13=0,I13&lt;&gt;0)),"Er",)</f>
        <v>0</v>
      </c>
      <c r="L13" s="172">
        <f t="shared" si="0"/>
        <v>0</v>
      </c>
    </row>
    <row r="14" spans="1:12" ht="18" customHeight="1">
      <c r="A14" s="133" t="s">
        <v>86</v>
      </c>
      <c r="B14" s="29"/>
      <c r="C14" s="29"/>
      <c r="D14" s="29"/>
      <c r="E14" s="29"/>
      <c r="F14" s="29"/>
      <c r="G14" s="29"/>
      <c r="H14" s="29"/>
      <c r="I14" s="29"/>
      <c r="J14" s="63">
        <f aca="true" t="shared" si="1" ref="J14:J40">IF(OR(C14&lt;B14,E14&lt;D14,G14&lt;F14,I14&lt;H14),"Er",)</f>
        <v>0</v>
      </c>
      <c r="K14" s="174">
        <f aca="true" t="shared" si="2" ref="K14:K40">IF(OR(AND(B14=0,C14&lt;&gt;0),AND(D14=0,E14&lt;&gt;0),AND(F14=0,G14&lt;&gt;0),AND(H14=0,I14&lt;&gt;0)),"Er",)</f>
        <v>0</v>
      </c>
      <c r="L14" s="172">
        <f t="shared" si="0"/>
        <v>0</v>
      </c>
    </row>
    <row r="15" spans="1:12" ht="18" customHeight="1">
      <c r="A15" s="133" t="s">
        <v>84</v>
      </c>
      <c r="B15" s="29"/>
      <c r="C15" s="29"/>
      <c r="D15" s="29"/>
      <c r="E15" s="29"/>
      <c r="F15" s="29"/>
      <c r="G15" s="29"/>
      <c r="H15" s="29"/>
      <c r="I15" s="29"/>
      <c r="J15" s="63">
        <f t="shared" si="1"/>
        <v>0</v>
      </c>
      <c r="K15" s="174">
        <f t="shared" si="2"/>
        <v>0</v>
      </c>
      <c r="L15" s="172">
        <f t="shared" si="0"/>
        <v>0</v>
      </c>
    </row>
    <row r="16" spans="1:12" ht="18" customHeight="1">
      <c r="A16" s="133" t="s">
        <v>236</v>
      </c>
      <c r="B16" s="29"/>
      <c r="C16" s="29"/>
      <c r="D16" s="29"/>
      <c r="E16" s="29"/>
      <c r="F16" s="29"/>
      <c r="G16" s="29"/>
      <c r="H16" s="29"/>
      <c r="I16" s="29"/>
      <c r="J16" s="63">
        <f>IF(OR(C16&lt;B16,E16&lt;D16,G16&lt;F16,I16&lt;H16),"Er",)</f>
        <v>0</v>
      </c>
      <c r="K16" s="174">
        <f t="shared" si="2"/>
        <v>0</v>
      </c>
      <c r="L16" s="172">
        <f t="shared" si="0"/>
        <v>0</v>
      </c>
    </row>
    <row r="17" spans="1:12" ht="18" customHeight="1">
      <c r="A17" s="133" t="s">
        <v>234</v>
      </c>
      <c r="B17" s="29"/>
      <c r="C17" s="29"/>
      <c r="D17" s="29"/>
      <c r="E17" s="29"/>
      <c r="F17" s="29"/>
      <c r="G17" s="29"/>
      <c r="H17" s="29"/>
      <c r="I17" s="29"/>
      <c r="J17" s="63">
        <f>IF(OR(C17&lt;B17,E17&lt;D17,G17&lt;F17,I17&lt;H17),"Er",)</f>
        <v>0</v>
      </c>
      <c r="K17" s="174">
        <f t="shared" si="2"/>
        <v>0</v>
      </c>
      <c r="L17" s="172">
        <f t="shared" si="0"/>
        <v>0</v>
      </c>
    </row>
    <row r="18" spans="1:12" ht="18" customHeight="1">
      <c r="A18" s="133" t="s">
        <v>224</v>
      </c>
      <c r="B18" s="29"/>
      <c r="C18" s="29"/>
      <c r="D18" s="29"/>
      <c r="E18" s="29"/>
      <c r="F18" s="29"/>
      <c r="G18" s="29"/>
      <c r="H18" s="29"/>
      <c r="I18" s="29"/>
      <c r="J18" s="63">
        <f>IF(OR(C18&lt;B18,E18&lt;D18,G18&lt;F18,I18&lt;H18),"Er",)</f>
        <v>0</v>
      </c>
      <c r="K18" s="174">
        <f t="shared" si="2"/>
        <v>0</v>
      </c>
      <c r="L18" s="172">
        <f t="shared" si="0"/>
        <v>0</v>
      </c>
    </row>
    <row r="19" spans="1:12" ht="18" customHeight="1">
      <c r="A19" s="133" t="s">
        <v>253</v>
      </c>
      <c r="B19" s="29"/>
      <c r="C19" s="29"/>
      <c r="D19" s="29"/>
      <c r="E19" s="29"/>
      <c r="F19" s="29"/>
      <c r="G19" s="29"/>
      <c r="H19" s="29"/>
      <c r="I19" s="29"/>
      <c r="J19" s="63">
        <f>IF(OR(C19&lt;B19,E19&lt;D19,G19&lt;F19,I19&lt;H19),"Er",)</f>
        <v>0</v>
      </c>
      <c r="K19" s="174">
        <f t="shared" si="2"/>
        <v>0</v>
      </c>
      <c r="L19" s="172">
        <f t="shared" si="0"/>
        <v>0</v>
      </c>
    </row>
    <row r="20" spans="1:12" ht="18" customHeight="1">
      <c r="A20" s="133" t="s">
        <v>151</v>
      </c>
      <c r="B20" s="29"/>
      <c r="C20" s="29"/>
      <c r="D20" s="29">
        <v>1</v>
      </c>
      <c r="E20" s="29">
        <v>50</v>
      </c>
      <c r="F20" s="29"/>
      <c r="G20" s="29"/>
      <c r="H20" s="29"/>
      <c r="I20" s="29"/>
      <c r="J20" s="63">
        <f t="shared" si="1"/>
        <v>0</v>
      </c>
      <c r="K20" s="174">
        <f t="shared" si="2"/>
        <v>0</v>
      </c>
      <c r="L20" s="172">
        <f t="shared" si="0"/>
        <v>0</v>
      </c>
    </row>
    <row r="21" spans="1:12" ht="18" customHeight="1">
      <c r="A21" s="133" t="s">
        <v>87</v>
      </c>
      <c r="B21" s="29"/>
      <c r="C21" s="29"/>
      <c r="D21" s="29">
        <v>1</v>
      </c>
      <c r="E21" s="29">
        <v>18</v>
      </c>
      <c r="F21" s="29"/>
      <c r="G21" s="29"/>
      <c r="H21" s="29"/>
      <c r="I21" s="29"/>
      <c r="J21" s="63">
        <f t="shared" si="1"/>
        <v>0</v>
      </c>
      <c r="K21" s="174">
        <f t="shared" si="2"/>
        <v>0</v>
      </c>
      <c r="L21" s="172">
        <f t="shared" si="0"/>
        <v>0</v>
      </c>
    </row>
    <row r="22" spans="1:12" ht="18" customHeight="1">
      <c r="A22" s="133" t="s">
        <v>88</v>
      </c>
      <c r="B22" s="29"/>
      <c r="C22" s="29"/>
      <c r="D22" s="29">
        <v>1</v>
      </c>
      <c r="E22" s="29">
        <v>12</v>
      </c>
      <c r="F22" s="29"/>
      <c r="G22" s="29"/>
      <c r="H22" s="29"/>
      <c r="I22" s="29"/>
      <c r="J22" s="63">
        <f t="shared" si="1"/>
        <v>0</v>
      </c>
      <c r="K22" s="174">
        <f t="shared" si="2"/>
        <v>0</v>
      </c>
      <c r="L22" s="172">
        <f t="shared" si="0"/>
        <v>0</v>
      </c>
    </row>
    <row r="23" spans="1:12" ht="18" customHeight="1">
      <c r="A23" s="133" t="s">
        <v>89</v>
      </c>
      <c r="B23" s="29"/>
      <c r="C23" s="29"/>
      <c r="D23" s="29"/>
      <c r="E23" s="29"/>
      <c r="F23" s="29"/>
      <c r="G23" s="29"/>
      <c r="H23" s="29"/>
      <c r="I23" s="29"/>
      <c r="J23" s="63">
        <f t="shared" si="1"/>
        <v>0</v>
      </c>
      <c r="K23" s="174">
        <f t="shared" si="2"/>
        <v>0</v>
      </c>
      <c r="L23" s="172">
        <f t="shared" si="0"/>
        <v>0</v>
      </c>
    </row>
    <row r="24" spans="1:12" ht="18" customHeight="1">
      <c r="A24" s="133" t="s">
        <v>91</v>
      </c>
      <c r="B24" s="29"/>
      <c r="C24" s="29"/>
      <c r="D24" s="29">
        <v>1</v>
      </c>
      <c r="E24" s="29">
        <v>15</v>
      </c>
      <c r="F24" s="29"/>
      <c r="G24" s="29"/>
      <c r="H24" s="29"/>
      <c r="I24" s="29"/>
      <c r="J24" s="63">
        <f t="shared" si="1"/>
        <v>0</v>
      </c>
      <c r="K24" s="174">
        <f t="shared" si="2"/>
        <v>0</v>
      </c>
      <c r="L24" s="172">
        <f t="shared" si="0"/>
        <v>0</v>
      </c>
    </row>
    <row r="25" spans="1:12" ht="18" customHeight="1">
      <c r="A25" s="133" t="s">
        <v>93</v>
      </c>
      <c r="B25" s="29"/>
      <c r="C25" s="29"/>
      <c r="D25" s="29">
        <v>1</v>
      </c>
      <c r="E25" s="29">
        <v>24</v>
      </c>
      <c r="F25" s="29"/>
      <c r="G25" s="29"/>
      <c r="H25" s="29"/>
      <c r="I25" s="29"/>
      <c r="J25" s="63">
        <f t="shared" si="1"/>
        <v>0</v>
      </c>
      <c r="K25" s="174">
        <f t="shared" si="2"/>
        <v>0</v>
      </c>
      <c r="L25" s="172">
        <f t="shared" si="0"/>
        <v>0</v>
      </c>
    </row>
    <row r="26" spans="1:12" ht="18" customHeight="1">
      <c r="A26" s="133" t="s">
        <v>94</v>
      </c>
      <c r="B26" s="29"/>
      <c r="C26" s="29"/>
      <c r="D26" s="29">
        <v>1</v>
      </c>
      <c r="E26" s="29">
        <v>24</v>
      </c>
      <c r="F26" s="29"/>
      <c r="G26" s="29"/>
      <c r="H26" s="29"/>
      <c r="I26" s="29"/>
      <c r="J26" s="63">
        <f t="shared" si="1"/>
        <v>0</v>
      </c>
      <c r="K26" s="174">
        <f t="shared" si="2"/>
        <v>0</v>
      </c>
      <c r="L26" s="172">
        <f t="shared" si="0"/>
        <v>0</v>
      </c>
    </row>
    <row r="27" spans="1:12" ht="18" customHeight="1">
      <c r="A27" s="133" t="s">
        <v>95</v>
      </c>
      <c r="B27" s="29"/>
      <c r="C27" s="29"/>
      <c r="D27" s="29"/>
      <c r="E27" s="29"/>
      <c r="F27" s="29"/>
      <c r="G27" s="29"/>
      <c r="H27" s="29"/>
      <c r="I27" s="29"/>
      <c r="J27" s="63">
        <f t="shared" si="1"/>
        <v>0</v>
      </c>
      <c r="K27" s="174">
        <f t="shared" si="2"/>
        <v>0</v>
      </c>
      <c r="L27" s="172">
        <f t="shared" si="0"/>
        <v>0</v>
      </c>
    </row>
    <row r="28" spans="1:12" ht="18" customHeight="1">
      <c r="A28" s="133" t="s">
        <v>223</v>
      </c>
      <c r="B28" s="29"/>
      <c r="C28" s="29"/>
      <c r="D28" s="29"/>
      <c r="E28" s="29"/>
      <c r="F28" s="29"/>
      <c r="G28" s="29"/>
      <c r="H28" s="29"/>
      <c r="I28" s="29"/>
      <c r="J28" s="63">
        <f t="shared" si="1"/>
        <v>0</v>
      </c>
      <c r="K28" s="174">
        <f t="shared" si="2"/>
        <v>0</v>
      </c>
      <c r="L28" s="172">
        <f t="shared" si="0"/>
        <v>0</v>
      </c>
    </row>
    <row r="29" spans="1:12" ht="18" customHeight="1">
      <c r="A29" s="133" t="s">
        <v>222</v>
      </c>
      <c r="B29" s="29"/>
      <c r="C29" s="29"/>
      <c r="D29" s="29">
        <v>1</v>
      </c>
      <c r="E29" s="29">
        <v>50</v>
      </c>
      <c r="F29" s="29"/>
      <c r="G29" s="29"/>
      <c r="H29" s="29"/>
      <c r="I29" s="29"/>
      <c r="J29" s="63">
        <f t="shared" si="1"/>
        <v>0</v>
      </c>
      <c r="K29" s="174">
        <f t="shared" si="2"/>
        <v>0</v>
      </c>
      <c r="L29" s="172">
        <f t="shared" si="0"/>
        <v>0</v>
      </c>
    </row>
    <row r="30" spans="1:12" ht="18" customHeight="1">
      <c r="A30" s="133" t="s">
        <v>260</v>
      </c>
      <c r="B30" s="29"/>
      <c r="C30" s="29"/>
      <c r="D30" s="29">
        <v>1</v>
      </c>
      <c r="E30" s="29">
        <v>20</v>
      </c>
      <c r="F30" s="29"/>
      <c r="G30" s="29"/>
      <c r="H30" s="29"/>
      <c r="I30" s="29"/>
      <c r="J30" s="63">
        <f t="shared" si="1"/>
        <v>0</v>
      </c>
      <c r="K30" s="174">
        <f t="shared" si="2"/>
        <v>0</v>
      </c>
      <c r="L30" s="172">
        <f t="shared" si="0"/>
        <v>0</v>
      </c>
    </row>
    <row r="31" spans="1:12" ht="18" customHeight="1">
      <c r="A31" s="133" t="s">
        <v>96</v>
      </c>
      <c r="B31" s="29"/>
      <c r="C31" s="29"/>
      <c r="D31" s="29"/>
      <c r="E31" s="29"/>
      <c r="F31" s="29"/>
      <c r="G31" s="29"/>
      <c r="H31" s="29"/>
      <c r="I31" s="29"/>
      <c r="J31" s="63">
        <f t="shared" si="1"/>
        <v>0</v>
      </c>
      <c r="K31" s="174">
        <f t="shared" si="2"/>
        <v>0</v>
      </c>
      <c r="L31" s="172">
        <f t="shared" si="0"/>
        <v>0</v>
      </c>
    </row>
    <row r="32" spans="1:12" ht="18" customHeight="1">
      <c r="A32" s="133" t="s">
        <v>97</v>
      </c>
      <c r="B32" s="29"/>
      <c r="C32" s="29"/>
      <c r="D32" s="29">
        <v>1</v>
      </c>
      <c r="E32" s="29">
        <v>18</v>
      </c>
      <c r="F32" s="29"/>
      <c r="G32" s="29"/>
      <c r="H32" s="29"/>
      <c r="I32" s="29"/>
      <c r="J32" s="63">
        <f t="shared" si="1"/>
        <v>0</v>
      </c>
      <c r="K32" s="174">
        <f t="shared" si="2"/>
        <v>0</v>
      </c>
      <c r="L32" s="172">
        <f t="shared" si="0"/>
        <v>0</v>
      </c>
    </row>
    <row r="33" spans="1:12" ht="18" customHeight="1">
      <c r="A33" s="133" t="s">
        <v>90</v>
      </c>
      <c r="B33" s="29"/>
      <c r="C33" s="29"/>
      <c r="D33" s="29"/>
      <c r="E33" s="29"/>
      <c r="F33" s="29"/>
      <c r="G33" s="29"/>
      <c r="H33" s="29"/>
      <c r="I33" s="29"/>
      <c r="J33" s="63">
        <f t="shared" si="1"/>
        <v>0</v>
      </c>
      <c r="K33" s="174">
        <f t="shared" si="2"/>
        <v>0</v>
      </c>
      <c r="L33" s="172">
        <f t="shared" si="0"/>
        <v>0</v>
      </c>
    </row>
    <row r="34" spans="1:12" ht="18" customHeight="1">
      <c r="A34" s="133" t="s">
        <v>92</v>
      </c>
      <c r="B34" s="29"/>
      <c r="C34" s="29"/>
      <c r="D34" s="29">
        <v>1</v>
      </c>
      <c r="E34" s="29">
        <v>60</v>
      </c>
      <c r="F34" s="29"/>
      <c r="G34" s="29"/>
      <c r="H34" s="29"/>
      <c r="I34" s="29"/>
      <c r="J34" s="63">
        <f t="shared" si="1"/>
        <v>0</v>
      </c>
      <c r="K34" s="174">
        <f t="shared" si="2"/>
        <v>0</v>
      </c>
      <c r="L34" s="172">
        <f t="shared" si="0"/>
        <v>0</v>
      </c>
    </row>
    <row r="35" spans="1:12" ht="18" customHeight="1">
      <c r="A35" s="133" t="s">
        <v>107</v>
      </c>
      <c r="B35" s="29"/>
      <c r="C35" s="29"/>
      <c r="D35" s="29">
        <v>1</v>
      </c>
      <c r="E35" s="29">
        <v>100</v>
      </c>
      <c r="F35" s="29"/>
      <c r="G35" s="29"/>
      <c r="H35" s="29"/>
      <c r="I35" s="29"/>
      <c r="J35" s="63">
        <f t="shared" si="1"/>
        <v>0</v>
      </c>
      <c r="K35" s="174">
        <f t="shared" si="2"/>
        <v>0</v>
      </c>
      <c r="L35" s="172">
        <f t="shared" si="0"/>
        <v>0</v>
      </c>
    </row>
    <row r="36" spans="1:12" ht="18" customHeight="1">
      <c r="A36" s="134" t="s">
        <v>106</v>
      </c>
      <c r="B36" s="29"/>
      <c r="C36" s="29"/>
      <c r="D36" s="29"/>
      <c r="E36" s="29"/>
      <c r="F36" s="29"/>
      <c r="G36" s="29"/>
      <c r="H36" s="29"/>
      <c r="I36" s="29"/>
      <c r="J36" s="63">
        <f t="shared" si="1"/>
        <v>0</v>
      </c>
      <c r="K36" s="174">
        <f t="shared" si="2"/>
        <v>0</v>
      </c>
      <c r="L36" s="172">
        <f t="shared" si="0"/>
        <v>0</v>
      </c>
    </row>
    <row r="37" spans="1:12" ht="18" customHeight="1">
      <c r="A37" s="376" t="s">
        <v>145</v>
      </c>
      <c r="B37" s="362" t="s">
        <v>98</v>
      </c>
      <c r="C37" s="362"/>
      <c r="D37" s="362" t="s">
        <v>99</v>
      </c>
      <c r="E37" s="362"/>
      <c r="F37" s="362" t="s">
        <v>100</v>
      </c>
      <c r="G37" s="362"/>
      <c r="H37" s="362" t="s">
        <v>101</v>
      </c>
      <c r="I37" s="362"/>
      <c r="J37" s="63"/>
      <c r="K37" s="174"/>
      <c r="L37" s="172"/>
    </row>
    <row r="38" spans="1:12" ht="29.25" customHeight="1">
      <c r="A38" s="376"/>
      <c r="B38" s="138" t="s">
        <v>6</v>
      </c>
      <c r="C38" s="139" t="s">
        <v>150</v>
      </c>
      <c r="D38" s="138" t="s">
        <v>6</v>
      </c>
      <c r="E38" s="139" t="s">
        <v>150</v>
      </c>
      <c r="F38" s="138" t="s">
        <v>6</v>
      </c>
      <c r="G38" s="139" t="s">
        <v>150</v>
      </c>
      <c r="H38" s="138" t="s">
        <v>6</v>
      </c>
      <c r="I38" s="139" t="s">
        <v>150</v>
      </c>
      <c r="J38" s="63"/>
      <c r="K38" s="174"/>
      <c r="L38" s="172"/>
    </row>
    <row r="39" spans="1:12" ht="18" customHeight="1">
      <c r="A39" s="135" t="s">
        <v>102</v>
      </c>
      <c r="B39" s="103">
        <f>'DTr-CSVC'!P5</f>
        <v>1</v>
      </c>
      <c r="C39" s="103">
        <f>'DTr-CSVC'!Q5</f>
        <v>10</v>
      </c>
      <c r="D39" s="103">
        <f>'DTr-CSVC'!R5</f>
        <v>1</v>
      </c>
      <c r="E39" s="103">
        <f>'DTr-CSVC'!S5</f>
        <v>10</v>
      </c>
      <c r="F39" s="103">
        <f>'DTr-CSVC'!T5</f>
        <v>2</v>
      </c>
      <c r="G39" s="103">
        <f>'DTr-CSVC'!U5</f>
        <v>25</v>
      </c>
      <c r="H39" s="103">
        <f>'DTr-CSVC'!V5</f>
        <v>2</v>
      </c>
      <c r="I39" s="103">
        <f>'DTr-CSVC'!W5</f>
        <v>25</v>
      </c>
      <c r="J39" s="63">
        <f t="shared" si="1"/>
        <v>0</v>
      </c>
      <c r="K39" s="174">
        <f t="shared" si="2"/>
        <v>0</v>
      </c>
      <c r="L39" s="172">
        <f t="shared" si="0"/>
        <v>0</v>
      </c>
    </row>
    <row r="40" spans="1:12" ht="18" customHeight="1">
      <c r="A40" s="136" t="s">
        <v>79</v>
      </c>
      <c r="B40" s="29"/>
      <c r="C40" s="29"/>
      <c r="D40" s="29"/>
      <c r="E40" s="29"/>
      <c r="F40" s="29"/>
      <c r="G40" s="29"/>
      <c r="H40" s="29"/>
      <c r="I40" s="29"/>
      <c r="J40" s="63">
        <f t="shared" si="1"/>
        <v>0</v>
      </c>
      <c r="K40" s="174">
        <f t="shared" si="2"/>
        <v>0</v>
      </c>
      <c r="L40" s="172">
        <f t="shared" si="0"/>
        <v>0</v>
      </c>
    </row>
    <row r="41" spans="1:12" ht="18" customHeight="1">
      <c r="A41" s="137" t="s">
        <v>80</v>
      </c>
      <c r="B41" s="377">
        <f>IF(AND(B39=0,B40=0),"X",)</f>
        <v>0</v>
      </c>
      <c r="C41" s="378"/>
      <c r="D41" s="377">
        <f>IF(AND(D39=0,D40=0),"X",)</f>
        <v>0</v>
      </c>
      <c r="E41" s="378"/>
      <c r="F41" s="377">
        <f>IF(AND(F39=0,F40=0),"X",)</f>
        <v>0</v>
      </c>
      <c r="G41" s="378"/>
      <c r="H41" s="377">
        <f>IF(AND(H39=0,H40=0),"X",)</f>
        <v>0</v>
      </c>
      <c r="I41" s="378"/>
      <c r="J41" s="63"/>
      <c r="K41" s="174"/>
      <c r="L41" s="172"/>
    </row>
    <row r="42" spans="1:11" ht="18" customHeight="1">
      <c r="A42"/>
      <c r="B42" s="155">
        <f>IF(SUM(B10:B12)&gt;B9,"Er",)</f>
        <v>0</v>
      </c>
      <c r="C42" s="155">
        <f aca="true" t="shared" si="3" ref="C42:I42">IF(SUM(C10:C12)&gt;C9,"Er",)</f>
        <v>0</v>
      </c>
      <c r="D42" s="155">
        <f t="shared" si="3"/>
        <v>0</v>
      </c>
      <c r="E42" s="155">
        <f t="shared" si="3"/>
        <v>0</v>
      </c>
      <c r="F42" s="155">
        <f t="shared" si="3"/>
        <v>0</v>
      </c>
      <c r="G42" s="155">
        <f t="shared" si="3"/>
        <v>0</v>
      </c>
      <c r="H42" s="155">
        <f t="shared" si="3"/>
        <v>0</v>
      </c>
      <c r="I42" s="155">
        <f t="shared" si="3"/>
        <v>0</v>
      </c>
      <c r="J42" s="154"/>
      <c r="K42" s="154"/>
    </row>
    <row r="43" ht="12.75">
      <c r="A43" s="6" t="s">
        <v>81</v>
      </c>
    </row>
  </sheetData>
  <sheetProtection password="9DDB" sheet="1"/>
  <mergeCells count="29">
    <mergeCell ref="F1:I1"/>
    <mergeCell ref="N10:N12"/>
    <mergeCell ref="O10:O12"/>
    <mergeCell ref="P10:P12"/>
    <mergeCell ref="M7:M9"/>
    <mergeCell ref="N7:N9"/>
    <mergeCell ref="O7:O9"/>
    <mergeCell ref="P7:P9"/>
    <mergeCell ref="M10:M12"/>
    <mergeCell ref="A37:A38"/>
    <mergeCell ref="F41:G41"/>
    <mergeCell ref="H41:I41"/>
    <mergeCell ref="F7:G7"/>
    <mergeCell ref="H7:I7"/>
    <mergeCell ref="B7:C7"/>
    <mergeCell ref="A7:A8"/>
    <mergeCell ref="B41:C41"/>
    <mergeCell ref="D41:E41"/>
    <mergeCell ref="F37:G37"/>
    <mergeCell ref="H37:I37"/>
    <mergeCell ref="B4:C4"/>
    <mergeCell ref="B5:C5"/>
    <mergeCell ref="B37:C37"/>
    <mergeCell ref="D37:E37"/>
    <mergeCell ref="B6:C6"/>
    <mergeCell ref="D7:E7"/>
    <mergeCell ref="D2:I6"/>
    <mergeCell ref="B2:C2"/>
    <mergeCell ref="B3:C3"/>
  </mergeCells>
  <dataValidations count="11">
    <dataValidation type="whole" allowBlank="1" showErrorMessage="1" promptTitle="Nhập số liệu!" prompt="Chỉ nhập giá trị là số nguyên!" errorTitle="Nhập sai số liệu!" error="Hãy kiểm tra:&#10;- Số phòng loại này phải là số nguyên dương;&#10;- Số phòng loại này phải nhỏ hơn số phòng học VH.&#10;Hãy nhập lại!" sqref="H10:H12 D10:D12 F10:F12 B10 B12">
      <formula1>0</formula1>
      <formula2>H$9</formula2>
    </dataValidation>
    <dataValidation type="whole" allowBlank="1" showErrorMessage="1" promptTitle="Nhập số liệu!" prompt="Chỉ nhập giá trị là số nguyên!" errorTitle="Nhập sai số liệu!" error="Hãy kiểm tra:&#10;- Số phòng phải là số nguyên dương;&#10;- Số phòng phải không lớn hơn diện tích.&#10;Hãy nhập lại!" sqref="H13:H36 F13:F36 D13:D36 B13:B36">
      <formula1>0</formula1>
      <formula2>I13</formula2>
    </dataValidation>
    <dataValidation type="decimal" operator="greaterThanOrEqual" allowBlank="1" showErrorMessage="1" errorTitle="Nhập sai dữ liệu!" error="Hãy kiểm tra:&#10;- Diện tích phải là số nguyên dương;&#10;- Diện tích phải lớn hơn số lượng.&#10;Hãy nhập lại!" sqref="I13:I36 G13:G36 E13:E36">
      <formula1>H13</formula1>
    </dataValidation>
    <dataValidation type="decimal" operator="greaterThanOrEqual" allowBlank="1" showErrorMessage="1" errorTitle="Nhập sai dữ liệu!" error="Hãy kiểm tra: Diện tích phải lơn hơn số lượng.&#10;Hãy nhập lại!" sqref="C40 E40 G40 I40">
      <formula1>B40</formula1>
    </dataValidation>
    <dataValidation type="decimal" operator="lessThanOrEqual" showInputMessage="1" showErrorMessage="1" errorTitle="Nhập chưa đúng!" error="Hãy kiểm tra:&#10;- Diện tích được cấp phải nhỏ hơn hoặc bằng tổng diện tích khuôn viên.&#10;Hãy nhập lại!" sqref="B5:C5">
      <formula1>B$3</formula1>
    </dataValidation>
    <dataValidation type="whole" showErrorMessage="1" promptTitle="Nhập số liệu!" prompt="Chỉ nhập giá trị là số nguyên!" errorTitle="Nhập sai số liệu!" error="Hãy kiểm tra:&#10;- Số phòng loại này phải là số nguyên dương;&#10;- Số phòng loại này phải nhỏ hơn số phòng học VH.&#10;Hãy nhập lại!" sqref="B11">
      <formula1>0</formula1>
      <formula2>B$9</formula2>
    </dataValidation>
    <dataValidation type="whole" operator="greaterThanOrEqual" allowBlank="1" showInputMessage="1" showErrorMessage="1" promptTitle="Nhập số liệu!" prompt="Chỉ nhập giá trị là số nguyên!" errorTitle="Nhập sai số liệu!" error="Các ô này chỉ nhận giá trị là số nguyên. Hãy nhập lại!" sqref="H39 F39 D39 B39">
      <formula1>0</formula1>
    </dataValidation>
    <dataValidation type="decimal" operator="lessThanOrEqual" showInputMessage="1" showErrorMessage="1" errorTitle="Nhập sai dữ liệu!" error="Hãy kiểm tra:&#10;- Diện tích phòng phải lớn hơn số lượng;&#10;- Diện tích phòng loại này phải không lớn hơn tổng DT.&#10;- Bạn chưa nhập số lượng.&#10;Hãy nhập lại!" sqref="C10:C12 E10:E12 G10:G12 I10:I12">
      <formula1>IF(B10=0,0,C$9)</formula1>
    </dataValidation>
    <dataValidation type="decimal" operator="greaterThanOrEqual" showErrorMessage="1" errorTitle="Nhập sai dữ liệu!" error="Hãy kiểm tra:&#10;- Diện tích phải là số nguyên dương;&#10;- Diện tích phải lớn hơn số lượng.&#10;- Bạn chưa nhập số lượng.&#10;Hãy nhập lại!" sqref="C13:C36">
      <formula1>B13</formula1>
    </dataValidation>
    <dataValidation type="whole" operator="greaterThanOrEqual" allowBlank="1" showErrorMessage="1" promptTitle="Nhập số liệu!" prompt="Chỉ nhập giá trị là số nguyên!" errorTitle="Nhập sai số liệu!" error="Hãy kiểm tra: Số lượng phải là số nguyên dương.&#10;Hãy nhập lại!" sqref="B40 D40 F40 H40">
      <formula1>0</formula1>
    </dataValidation>
    <dataValidation type="decimal" operator="lessThanOrEqual" showInputMessage="1" showErrorMessage="1" errorTitle="Nhập chưa đúng!" error="Hãy kiểm tra:&#10;- Diện tích được cấp phải nhỏ hơn hoặc bằng tổng diện tích khuôn viên.&#10;Hãy nhập lại!" sqref="B4:C4">
      <formula1>B$3</formula1>
    </dataValidation>
  </dataValidations>
  <printOptions/>
  <pageMargins left="0.22" right="0.16" top="0.25" bottom="0.24" header="0.2" footer="0.16"/>
  <pageSetup horizontalDpi="600" verticalDpi="600" orientation="portrait" paperSize="9" r:id="rId1"/>
  <rowBreaks count="1" manualBreakCount="1">
    <brk id="4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:A16384"/>
    </sheetView>
  </sheetViews>
  <sheetFormatPr defaultColWidth="9.00390625" defaultRowHeight="14.25"/>
  <cols>
    <col min="1" max="1" width="0" style="0" hidden="1" customWidth="1"/>
  </cols>
  <sheetData>
    <row r="1" ht="14.25">
      <c r="A1" s="215" t="s">
        <v>276</v>
      </c>
    </row>
  </sheetData>
  <sheetProtection/>
  <hyperlinks>
    <hyperlink ref="A1" r:id="rId1" display="Vietec@2014#da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TranMinh Computer</cp:lastModifiedBy>
  <cp:lastPrinted>2016-08-31T04:07:00Z</cp:lastPrinted>
  <dcterms:created xsi:type="dcterms:W3CDTF">2011-07-26T08:13:27Z</dcterms:created>
  <dcterms:modified xsi:type="dcterms:W3CDTF">2016-08-31T04:08:15Z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